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81" windowWidth="12120" windowHeight="7770" firstSheet="7" activeTab="20"/>
  </bookViews>
  <sheets>
    <sheet name="2" sheetId="1" r:id="rId1"/>
    <sheet name="3.1" sheetId="2" r:id="rId2"/>
    <sheet name="4.1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 2019факт" sheetId="10" r:id="rId10"/>
    <sheet name="4.9 база, рег" sheetId="11" r:id="rId11"/>
    <sheet name="4.10" sheetId="12" r:id="rId12"/>
    <sheet name="4.11" sheetId="13" r:id="rId13"/>
    <sheet name="4.12" sheetId="14" r:id="rId14"/>
    <sheet name="5.1" sheetId="15" r:id="rId15"/>
    <sheet name="5.2" sheetId="16" r:id="rId16"/>
    <sheet name="5.3" sheetId="17" r:id="rId17"/>
    <sheet name="5.4" sheetId="18" r:id="rId18"/>
    <sheet name="5.9" sheetId="19" r:id="rId19"/>
    <sheet name="с2" sheetId="20" r:id="rId20"/>
    <sheet name="ср тариф 1" sheetId="21" r:id="rId21"/>
    <sheet name="6.1" sheetId="22" r:id="rId22"/>
    <sheet name="6.2" sheetId="23" r:id="rId23"/>
    <sheet name="6.3" sheetId="24" r:id="rId24"/>
    <sheet name="6.4" sheetId="25" r:id="rId25"/>
    <sheet name="факт 19" sheetId="26" r:id="rId26"/>
    <sheet name="Лист2" sheetId="27" r:id="rId27"/>
  </sheets>
  <definedNames/>
  <calcPr fullCalcOnLoad="1"/>
</workbook>
</file>

<file path=xl/sharedStrings.xml><?xml version="1.0" encoding="utf-8"?>
<sst xmlns="http://schemas.openxmlformats.org/spreadsheetml/2006/main" count="2323" uniqueCount="1021">
  <si>
    <t>т. (8452) 47-97-47.</t>
  </si>
  <si>
    <t>8.1</t>
  </si>
  <si>
    <t>то же в % к отпуску теплоэнергии</t>
  </si>
  <si>
    <t>9</t>
  </si>
  <si>
    <t>10</t>
  </si>
  <si>
    <t>11</t>
  </si>
  <si>
    <t>тыс. тут</t>
  </si>
  <si>
    <t>13</t>
  </si>
  <si>
    <t>14</t>
  </si>
  <si>
    <t>Нормативный удельный расход условного топлива на производство тепловой энергии</t>
  </si>
  <si>
    <t>кг/Гкал</t>
  </si>
  <si>
    <t>15</t>
  </si>
  <si>
    <t>Итого расход условного топлива на производство тепловой энергии</t>
  </si>
  <si>
    <t>16</t>
  </si>
  <si>
    <t>Расход т у.т., всего</t>
  </si>
  <si>
    <t>17</t>
  </si>
  <si>
    <t>Удельный вес расхода топлива на производство тепловой энергии (п. 15/п. 16)</t>
  </si>
  <si>
    <t>18</t>
  </si>
  <si>
    <t>уголь всего, в том числе:</t>
  </si>
  <si>
    <t>мазут</t>
  </si>
  <si>
    <t>18.3</t>
  </si>
  <si>
    <t>газ всего, в том числе:</t>
  </si>
  <si>
    <t>18.3.1</t>
  </si>
  <si>
    <t>газ лимитный</t>
  </si>
  <si>
    <t>18.3.2</t>
  </si>
  <si>
    <t>газ сверхлимитный</t>
  </si>
  <si>
    <t>18.3.3</t>
  </si>
  <si>
    <t>газ коммерческий</t>
  </si>
  <si>
    <t>18.4</t>
  </si>
  <si>
    <t>др. виды топлива</t>
  </si>
  <si>
    <t>18.5</t>
  </si>
  <si>
    <t>19</t>
  </si>
  <si>
    <t>Доля</t>
  </si>
  <si>
    <t>19.3</t>
  </si>
  <si>
    <t>19.3.1</t>
  </si>
  <si>
    <t>19.3.2</t>
  </si>
  <si>
    <t>19.3.3</t>
  </si>
  <si>
    <t>19.4</t>
  </si>
  <si>
    <t>20</t>
  </si>
  <si>
    <t>Переводной коэффициент</t>
  </si>
  <si>
    <t>21</t>
  </si>
  <si>
    <t>Расход натурального топлива</t>
  </si>
  <si>
    <t>тыс. тнт</t>
  </si>
  <si>
    <t>21.3</t>
  </si>
  <si>
    <t>млн. куб. м</t>
  </si>
  <si>
    <t>21.3.1</t>
  </si>
  <si>
    <t>21.3.2</t>
  </si>
  <si>
    <t>21.3.3</t>
  </si>
  <si>
    <t>21.4</t>
  </si>
  <si>
    <t>22</t>
  </si>
  <si>
    <t>Индекс роста цен натурального топлива</t>
  </si>
  <si>
    <t>22.1</t>
  </si>
  <si>
    <t>22.2</t>
  </si>
  <si>
    <t>22.3</t>
  </si>
  <si>
    <t>22.3.1</t>
  </si>
  <si>
    <t>22.3.2</t>
  </si>
  <si>
    <t>22.3.3</t>
  </si>
  <si>
    <t>22.4</t>
  </si>
  <si>
    <t>23</t>
  </si>
  <si>
    <t>Цена натурального топлива</t>
  </si>
  <si>
    <t>23.1</t>
  </si>
  <si>
    <t>руб./тнт</t>
  </si>
  <si>
    <t>23.2</t>
  </si>
  <si>
    <t>23.3</t>
  </si>
  <si>
    <t>руб./тыс.
куб. м</t>
  </si>
  <si>
    <t>23.3.1</t>
  </si>
  <si>
    <t>23.3.2</t>
  </si>
  <si>
    <t>23.3.3</t>
  </si>
  <si>
    <t>23.4</t>
  </si>
  <si>
    <t>24</t>
  </si>
  <si>
    <t>Стоимость натурального топлива</t>
  </si>
  <si>
    <t>тыс. руб.</t>
  </si>
  <si>
    <t>24.1</t>
  </si>
  <si>
    <t>24.2</t>
  </si>
  <si>
    <t>24.3</t>
  </si>
  <si>
    <t>24.3.1</t>
  </si>
  <si>
    <t>24.3.2</t>
  </si>
  <si>
    <t>24.3.3</t>
  </si>
  <si>
    <t>24.4</t>
  </si>
  <si>
    <t>24.5</t>
  </si>
  <si>
    <t>25</t>
  </si>
  <si>
    <t>Стоимость натурального топлива на производство тепловой энергии по видам топлива</t>
  </si>
  <si>
    <t>25.1</t>
  </si>
  <si>
    <t>25.2</t>
  </si>
  <si>
    <t>25.3</t>
  </si>
  <si>
    <t>25.3.1</t>
  </si>
  <si>
    <t>25.3.2</t>
  </si>
  <si>
    <t>25.3.3</t>
  </si>
  <si>
    <t>26</t>
  </si>
  <si>
    <t>Индекс роста тарифа ж/д перевозки/тарифа ГРО, ПССУ</t>
  </si>
  <si>
    <t>26.1</t>
  </si>
  <si>
    <t>26.2</t>
  </si>
  <si>
    <t>26.3</t>
  </si>
  <si>
    <t>26.3.1</t>
  </si>
  <si>
    <t>26.3.2</t>
  </si>
  <si>
    <t>26.3.3</t>
  </si>
  <si>
    <t>26.4</t>
  </si>
  <si>
    <t>27</t>
  </si>
  <si>
    <t>Тариф ж/д перевозки/тариф ГРО, ПССУ</t>
  </si>
  <si>
    <t>27.1</t>
  </si>
  <si>
    <t>27.2</t>
  </si>
  <si>
    <t>27.3</t>
  </si>
  <si>
    <t>27.3.1</t>
  </si>
  <si>
    <t>27.3.2</t>
  </si>
  <si>
    <t>27.3.3</t>
  </si>
  <si>
    <t>27.4</t>
  </si>
  <si>
    <t>28</t>
  </si>
  <si>
    <t>Стоимость ж/д перевозки</t>
  </si>
  <si>
    <t>28.1</t>
  </si>
  <si>
    <t>28.2</t>
  </si>
  <si>
    <t>28.3</t>
  </si>
  <si>
    <t>28.3.1</t>
  </si>
  <si>
    <t>28.3.2</t>
  </si>
  <si>
    <t>28.3.3</t>
  </si>
  <si>
    <t>28.4</t>
  </si>
  <si>
    <t>28.5</t>
  </si>
  <si>
    <t>29</t>
  </si>
  <si>
    <t>Стоимость ж/д перевозки на производство тепловой энергии по видам топлива</t>
  </si>
  <si>
    <t>29.1</t>
  </si>
  <si>
    <t>29.2</t>
  </si>
  <si>
    <t>29.3</t>
  </si>
  <si>
    <t>29.3.1</t>
  </si>
  <si>
    <t>29.3.2</t>
  </si>
  <si>
    <t>29.3.3</t>
  </si>
  <si>
    <t>29.4</t>
  </si>
  <si>
    <t>30</t>
  </si>
  <si>
    <t>Стоимость натурального топлива с учетом перевозки</t>
  </si>
  <si>
    <t>30.1</t>
  </si>
  <si>
    <t>30.2</t>
  </si>
  <si>
    <t>30.3</t>
  </si>
  <si>
    <t>30.3.1</t>
  </si>
  <si>
    <t>30.3.2</t>
  </si>
  <si>
    <t>30.3.3</t>
  </si>
  <si>
    <t>30.4</t>
  </si>
  <si>
    <t>30.5</t>
  </si>
  <si>
    <t>31</t>
  </si>
  <si>
    <t>Цена условного топлива с учетом перевозки</t>
  </si>
  <si>
    <t>руб./тут</t>
  </si>
  <si>
    <t>31.1</t>
  </si>
  <si>
    <t>31.2</t>
  </si>
  <si>
    <t>31.3</t>
  </si>
  <si>
    <t>31.3.1</t>
  </si>
  <si>
    <t>31.3.2</t>
  </si>
  <si>
    <t>31.3.3</t>
  </si>
  <si>
    <t>31.4</t>
  </si>
  <si>
    <t>31.5</t>
  </si>
  <si>
    <t>32</t>
  </si>
  <si>
    <t>Цена натурального топлива с учетом перевозки</t>
  </si>
  <si>
    <t>32.1</t>
  </si>
  <si>
    <t>32.2</t>
  </si>
  <si>
    <t>32.3</t>
  </si>
  <si>
    <t>32.3.1</t>
  </si>
  <si>
    <t>32.3.2</t>
  </si>
  <si>
    <t>32.3.3</t>
  </si>
  <si>
    <t>32.4</t>
  </si>
  <si>
    <t>33</t>
  </si>
  <si>
    <t>Топливная составляющая тарифа</t>
  </si>
  <si>
    <t>руб./Гкал</t>
  </si>
  <si>
    <t>Приложение 4.5</t>
  </si>
  <si>
    <t>Вид топлива/
Калорийность топлива,
ккал/кг н.т</t>
  </si>
  <si>
    <t>Остаток на начало периода</t>
  </si>
  <si>
    <t>Приход натурального топлива</t>
  </si>
  <si>
    <t>Остаток на конец периода</t>
  </si>
  <si>
    <t>всего, тыс. т.н.т.</t>
  </si>
  <si>
    <t>цена, руб./т.н.т.</t>
  </si>
  <si>
    <t>стоимость, тыс. руб.</t>
  </si>
  <si>
    <t>всего, т.н.т.</t>
  </si>
  <si>
    <t>цена франко
станция</t>
  </si>
  <si>
    <t>дальность
перевозки</t>
  </si>
  <si>
    <t>тариф на перевозку</t>
  </si>
  <si>
    <t>норматив потерь при перевозке</t>
  </si>
  <si>
    <t>цена франко станция назначения, руб./т.н.т.</t>
  </si>
  <si>
    <t>Газ …</t>
  </si>
  <si>
    <t>Уголь …</t>
  </si>
  <si>
    <t>Мазут</t>
  </si>
  <si>
    <t>Торф</t>
  </si>
  <si>
    <t>Прочие</t>
  </si>
  <si>
    <t>Всего</t>
  </si>
  <si>
    <t>1. К таблице прилагается расшифровка по поставщикам топлива с указанием объемов поставок и согласованных (договорных) цен.</t>
  </si>
  <si>
    <t>2. Гр. 5 = гр. 3 * гр. 4.</t>
  </si>
  <si>
    <t>3. Гр. 11 = (гр. 7 + гр. 8 * гр. 9) * (1 + гр. 10).</t>
  </si>
  <si>
    <t>8. Гр. 17 = гр. 14.</t>
  </si>
  <si>
    <t>9. Гр. 18 = гр. 5 + гр. 12 - гр. 15.</t>
  </si>
  <si>
    <t>Приложение 4.12</t>
  </si>
  <si>
    <t>Справка об объектах капитальных вложений</t>
  </si>
  <si>
    <t>(тыс. руб.)</t>
  </si>
  <si>
    <t>Наименование объекта капитальных вложений</t>
  </si>
  <si>
    <t>Источник финансирова-ния на базовый период</t>
  </si>
  <si>
    <t>в т.ч.</t>
  </si>
  <si>
    <t>Заполняется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</si>
  <si>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Представляется одновременно с копией утвержденной в установленном порядке инвестиционной программы (или проектом инвестиционной программы).</t>
  </si>
  <si>
    <t>Приложение 5.1</t>
  </si>
  <si>
    <t>Наименование расхода</t>
  </si>
  <si>
    <t>Расходы на приобретение сырья и материалов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</si>
  <si>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</si>
  <si>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</si>
  <si>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Расходы на оплату услуг связи</t>
  </si>
  <si>
    <t>Расходы на оплату вневедомственной охраны</t>
  </si>
  <si>
    <t>Расходы на оплату коммунальных услуг</t>
  </si>
  <si>
    <t>5.4</t>
  </si>
  <si>
    <t>Расходы на оплату юридических, информационных, аудиторских и консультационных услуг</t>
  </si>
  <si>
    <t>5.5</t>
  </si>
  <si>
    <t>Расходы на оплату услуг по стратегическому управлению организацией</t>
  </si>
  <si>
    <t>5.6</t>
  </si>
  <si>
    <t>Расходы на служебные командировки</t>
  </si>
  <si>
    <t>Расходы на обучение персонала</t>
  </si>
  <si>
    <t>Лизинговый платеж</t>
  </si>
  <si>
    <t>Арендная плата</t>
  </si>
  <si>
    <t>Другие расходы, в том числе:</t>
  </si>
  <si>
    <t>10.1</t>
  </si>
  <si>
    <t>ИТОГО базовый уровень операционных расходов</t>
  </si>
  <si>
    <t>Приложение 5.2</t>
  </si>
  <si>
    <t>№
п. п.</t>
  </si>
  <si>
    <t>Параметры расчета расходов</t>
  </si>
  <si>
    <t>год i1</t>
  </si>
  <si>
    <t>n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</si>
  <si>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</si>
  <si>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</si>
  <si>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</si>
  <si>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
для осуществления регулируемой деятельности</t>
  </si>
  <si>
    <t>у.е.</t>
  </si>
  <si>
    <t>3.2</t>
  </si>
  <si>
    <t>установленная тепловая мощность источника тепловой энергии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</si>
  <si>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</rPr>
      <t>эл</t>
    </r>
    <r>
      <rPr>
        <sz val="11"/>
        <rFont val="Times New Roman"/>
        <family val="1"/>
      </rPr>
      <t>)</t>
    </r>
  </si>
  <si>
    <t>Операционные (подконтрольные)
расходы</t>
  </si>
  <si>
    <r>
      <t>_____</t>
    </r>
    <r>
      <rPr>
        <sz val="11"/>
        <rFont val="Times New Roman"/>
        <family val="1"/>
      </rPr>
      <t>Примечания:</t>
    </r>
  </si>
  <si>
    <r>
      <t>_____</t>
    </r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 i0 - первый год долгосрочного периода регулирования, год i1 - последний год долгосрочного периода регулирования.</t>
    </r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</si>
  <si>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настоящих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настоящим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</si>
  <si>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Ст. 5 гр. 4 заполняется по данным таблицы приложения 5.1 к настоящим Методическим указаниям.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</si>
  <si>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
1 - 4.</t>
    </r>
  </si>
  <si>
    <t>Приложение 5.3</t>
  </si>
  <si>
    <t>Реестр неподконтрольных расходов</t>
  </si>
  <si>
    <t>фактически понесенные расходы в году i1 по данным ре-гулируемой организации</t>
  </si>
  <si>
    <t>прогноз расходов на год i1 по данным регулируе-мой орга-низации</t>
  </si>
  <si>
    <t>n-1</t>
  </si>
  <si>
    <t>Расходы на оплату услуг, оказываемых организациями, осуществляющими регули-руемые виды деятельности</t>
  </si>
  <si>
    <t>1.3</t>
  </si>
  <si>
    <t>Концессионная плата</t>
  </si>
  <si>
    <t>1.4</t>
  </si>
  <si>
    <t>Расходы на уплату налогов, сборов и других обязательных платежей, в том числе:</t>
  </si>
  <si>
    <t>1.4.1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</si>
  <si>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</si>
  <si>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1.4.2</t>
  </si>
  <si>
    <t>расходы на обязательное страхование</t>
  </si>
  <si>
    <t>1.4.3</t>
  </si>
  <si>
    <t>1.5</t>
  </si>
  <si>
    <t>Отчисления на социальные нужды</t>
  </si>
  <si>
    <t>1.6</t>
  </si>
  <si>
    <t>Расходы по сомнительным долгам</t>
  </si>
  <si>
    <t>1.7</t>
  </si>
  <si>
    <t>Амортизация основных средств и нематериальных активов</t>
  </si>
  <si>
    <t>1.8</t>
  </si>
  <si>
    <t>Расходы на выплаты по договорам займа и кредитным договорам, включая проценты по ним</t>
  </si>
  <si>
    <t>ИТОГО</t>
  </si>
  <si>
    <t>Налог на прибыль</t>
  </si>
  <si>
    <t>Экономия, определенная в прошедшем долгосрочном периоде регулирования и подлежащая учету в текущем долгосрочном периоде регули-рования</t>
  </si>
  <si>
    <t>Итого неподконтрольных расходов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</si>
  <si>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</si>
  <si>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</si>
  <si>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</si>
  <si>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</si>
  <si>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Котельная</t>
  </si>
  <si>
    <t>Приложение 5.4</t>
  </si>
  <si>
    <t>Реестр расходов на приобретение энергетических ресурсов,
холодной воды и теплоносителя (далее в настоящем приложении - ресурсы)</t>
  </si>
  <si>
    <t>№ п. п.</t>
  </si>
  <si>
    <t>Наименование ресурса</t>
  </si>
  <si>
    <t>фактически понесенные расходы
в году i1 по данным регулируемой организации</t>
  </si>
  <si>
    <t>прогноз расходов на год i1 по данным регулируемой организации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</si>
  <si>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</si>
  <si>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</si>
  <si>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</si>
  <si>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</si>
  <si>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 на теплоноситель</t>
  </si>
  <si>
    <t>Гр. 3, 5, n-1 заполняется регулируемой организацией по данным о фактически приобретенных энергетических ресурсах, холодной воды и теплоносителя.</t>
  </si>
  <si>
    <t>Строки 1 - 5 заполняются по данным Приложений 4.4, 4.7 и 4.8 к настоящим Методическим указаниям.</t>
  </si>
  <si>
    <t>-</t>
  </si>
  <si>
    <t>Фактические показатели выработки и отпуска тепловой энергии котельными предприятия АО "НПП "Алмаз"</t>
  </si>
  <si>
    <t>АО "НПП "Алмаз"</t>
  </si>
  <si>
    <t>Необходи-мая валовая выручка,
тыс. руб.</t>
  </si>
  <si>
    <t>Расчет тарифов на услуги по передаче тепловой энергии, теплоносителя по АО НПП "Алмаз"</t>
  </si>
  <si>
    <t>Работы и услуги производственного  характера(включая страхование)</t>
  </si>
  <si>
    <t>Налог на имущество</t>
  </si>
  <si>
    <t>Ремонт котельной</t>
  </si>
  <si>
    <t>Расходы на прочие покупаемые энергетические ресурсы по АО "НПП "Алмаз"</t>
  </si>
  <si>
    <t>Расчет амортизационных отчислений на восстановление основных производственных фондов АО "НПП "Алмаз"</t>
  </si>
  <si>
    <t xml:space="preserve">         АО "НПП "Алмаз"</t>
  </si>
  <si>
    <t>Расходы на ремонт основных средств(вспом.материалы)</t>
  </si>
  <si>
    <t>Расчет операционных (подконтрольных) расходов 
на каждый год долгосрочного периода регулирования по АО "НПП "Алмаз"</t>
  </si>
  <si>
    <t>Расчет тарифа на тепловую энергию для АО "НПП "Алмаз"</t>
  </si>
  <si>
    <t>Расходы
на топливо, тыс. руб. на 1 Гкал</t>
  </si>
  <si>
    <t>Определение операционных (подконтрольных) расходов  долгосрочного периода регулирования
(базовый уровень операционных расходов) АО "НПП"Алмаз"</t>
  </si>
  <si>
    <t>6.</t>
  </si>
  <si>
    <t>7.</t>
  </si>
  <si>
    <t>кг у.т./Гкал</t>
  </si>
  <si>
    <t>8.</t>
  </si>
  <si>
    <t xml:space="preserve">и </t>
  </si>
  <si>
    <t>финансам</t>
  </si>
  <si>
    <t>Единица измере-ния</t>
  </si>
  <si>
    <t>Приложение 5.9</t>
  </si>
  <si>
    <t>Расчет необходимой валовой выручки методом индексации установленных тарифов</t>
  </si>
  <si>
    <t>факт в году i1 по дан-ным ре-гулируемой организации</t>
  </si>
  <si>
    <t>прогноз на год i1 по данным регулируе-мой орга-низации</t>
  </si>
  <si>
    <t>n - 1</t>
  </si>
  <si>
    <t>Операционные (подконтрольные) расходы</t>
  </si>
  <si>
    <t>Неподконтрольные расходы</t>
  </si>
  <si>
    <t>Расходы на приобретение (произ-водство) энергетических ресурсов, холодной воды и теплоносителя</t>
  </si>
  <si>
    <t>Прибыль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</si>
  <si>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</si>
  <si>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</si>
  <si>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Корректировка с учетом надежно-сти и качества реализуемых товаров (оказываемых услуг), подлежащая учету в НВВ</t>
  </si>
  <si>
    <t>Корректировка НВВ в связи с изменением (неисполнением) инве-стиционной программы</t>
  </si>
  <si>
    <t>Корректировка, подлежащая учету в НВВ и учитывающая отклонение фактических показателей энерго-сбережения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эффек-тивности от установленных сроков реализации такой программы</t>
  </si>
  <si>
    <t>ИТОГО необходимая валовая выручка</t>
  </si>
  <si>
    <t>Товарная выручка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</si>
  <si>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</si>
  <si>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</si>
  <si>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</si>
  <si>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</si>
  <si>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</si>
  <si>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</si>
  <si>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</si>
  <si>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</si>
  <si>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</si>
  <si>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К таблице прилагаются дополнительные материалы, содержащие обоснованный расчет по строкам 7, 8, 9, 11.</t>
  </si>
  <si>
    <t>Период</t>
  </si>
  <si>
    <t xml:space="preserve">Разбивка </t>
  </si>
  <si>
    <t>Кол-во</t>
  </si>
  <si>
    <t>Потери</t>
  </si>
  <si>
    <t>Факт.</t>
  </si>
  <si>
    <t>мощности</t>
  </si>
  <si>
    <t>Установ.</t>
  </si>
  <si>
    <t>Подключ.</t>
  </si>
  <si>
    <t>произведен-</t>
  </si>
  <si>
    <t>теп.энерг.</t>
  </si>
  <si>
    <t>выработанной</t>
  </si>
  <si>
    <t>тепловой</t>
  </si>
  <si>
    <t>отпущенной</t>
  </si>
  <si>
    <t>уд. расход</t>
  </si>
  <si>
    <t>расход</t>
  </si>
  <si>
    <t>уд.расход</t>
  </si>
  <si>
    <t>удельный</t>
  </si>
  <si>
    <t>котельных,</t>
  </si>
  <si>
    <t>котельных</t>
  </si>
  <si>
    <t>котлов</t>
  </si>
  <si>
    <t>мощность,</t>
  </si>
  <si>
    <t>нагрузка</t>
  </si>
  <si>
    <t>ной тепловой</t>
  </si>
  <si>
    <t xml:space="preserve"> на собств.</t>
  </si>
  <si>
    <t>энергии</t>
  </si>
  <si>
    <t>топлива</t>
  </si>
  <si>
    <t>эл.энергии</t>
  </si>
  <si>
    <t>воды</t>
  </si>
  <si>
    <t>(шт.)</t>
  </si>
  <si>
    <t>нужды</t>
  </si>
  <si>
    <t>в сети</t>
  </si>
  <si>
    <t>в работе</t>
  </si>
  <si>
    <t>общая</t>
  </si>
  <si>
    <t>% испол.</t>
  </si>
  <si>
    <t>Гкал/год</t>
  </si>
  <si>
    <t xml:space="preserve"> т.у.т</t>
  </si>
  <si>
    <t>кВт/Гкал</t>
  </si>
  <si>
    <t xml:space="preserve"> кВт.ч</t>
  </si>
  <si>
    <t>м3/Гкал</t>
  </si>
  <si>
    <t>м3</t>
  </si>
  <si>
    <t xml:space="preserve">до 3 </t>
  </si>
  <si>
    <t>от 3 до 10</t>
  </si>
  <si>
    <t>от 10 до 50</t>
  </si>
  <si>
    <t>свыше 50</t>
  </si>
  <si>
    <t xml:space="preserve">1. Произведенная тепловая энергия - тепловая энергия, произведенная котельным агрегатом (котельными агрегатами), установленным (установленными) </t>
  </si>
  <si>
    <t>в котельной (источник теплоснабжения).</t>
  </si>
  <si>
    <t>Примечание: заполняется всего и отдельно по каждой котельной</t>
  </si>
  <si>
    <t xml:space="preserve"> (источника теплоснабжения),</t>
  </si>
  <si>
    <t>за вычетом тепловой энергии, использованной в котельной (источнике теплоснабжения) на собственные нужды,</t>
  </si>
  <si>
    <t xml:space="preserve"> и переданная в тепловую сеть.</t>
  </si>
  <si>
    <t xml:space="preserve">3. Отпущенная тепловая энергия -  тепловая энергия, отпущенная потребителю тепловой энергии (потребителям) на границе эксплуатационной </t>
  </si>
  <si>
    <t>ответственности (балансовой принадлежности).</t>
  </si>
  <si>
    <t>4. Исходными данными для определения норма расхода топлива являются: а) фактические технические данные оборудования (производительность, давление, КПД)</t>
  </si>
  <si>
    <t>и режим функционирования (по времени и нагрузке);</t>
  </si>
  <si>
    <t>б) режимные карты, составленные в результате режимно-наладочный испытаний.</t>
  </si>
  <si>
    <t>в) информация о плановых и фактических удельных расходах топлива за последние 3 года.</t>
  </si>
  <si>
    <t>Приобретение энергетических ресурсов</t>
  </si>
  <si>
    <t>Первоначальная стоимость осн. фондов на начало периода (остаточная)</t>
  </si>
  <si>
    <t>т.(8452) 47-97-47.</t>
  </si>
  <si>
    <t>5. Потери в тепловых сетях расчитываются раздельно в т.ч.: через изоляцию, с утечкой теплоносителя (взависимости от диаметра, протяженности,</t>
  </si>
  <si>
    <t>вида изоляции, способа прокладки, температурного режима работы сетей).</t>
  </si>
  <si>
    <t xml:space="preserve">6. Расчет потребности в холодной воде, для производства и передачи тепловой энергии складывается из количества воды, необходимого для разового                                                     </t>
  </si>
  <si>
    <t xml:space="preserve">наполнения трубопроводов тепловых сетей и систем теплопотребления, затрат воды на подпитку системы теплоснабжения, находящихся на балансе  </t>
  </si>
  <si>
    <t>предприятия, а также на собственные нужды источников теплоснабжения.</t>
  </si>
  <si>
    <t xml:space="preserve">7. Определение затрат количества электрической энергии, необходимой для производства тепловой энергии включают: </t>
  </si>
  <si>
    <t>а) затраты электроэнергии на привод тягодутьевых устройств (дымососы, вентиляторы);</t>
  </si>
  <si>
    <t>б) затраты электроэнергии на привод питательных, циркуляционных насосов, насосов установки химводоподготовки;</t>
  </si>
  <si>
    <t>в) затраты электроэнергии на привод механизмов транспортировки топлива, топливоподготовки, топливоподачи, шлакозолоудаления;</t>
  </si>
  <si>
    <t>г) затраты электроэнергии на вентиляцию здания источника теплоснабжения, освещение.</t>
  </si>
  <si>
    <t>Наименование показателей</t>
  </si>
  <si>
    <t>Себестоимость (тыс.руб.)</t>
  </si>
  <si>
    <t>Прибыль (тыс.руб.)</t>
  </si>
  <si>
    <t>Полезный отпуск (Гкал)</t>
  </si>
  <si>
    <t>Тариф на тепловую энергию (руб/Гкал)</t>
  </si>
  <si>
    <t>Примечание:</t>
  </si>
  <si>
    <t>1. Таблица заполняется при реализации тепловой энергии в одном виде теплоносителя.</t>
  </si>
  <si>
    <t>Приложение 6</t>
  </si>
  <si>
    <t>Расчет регулируемых цен (тарифов) на товары и услуги в сфере теплоснабжения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</si>
  <si>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</si>
  <si>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</si>
  <si>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Источник тепловой энергии</t>
  </si>
  <si>
    <t>Объем отпуска тепловой энергии от источника тепловой энергии, тыс. Гкал</t>
  </si>
  <si>
    <t>в т.ч. по нерегули-руемым долго-срочным договорам, тыс. Гкал</t>
  </si>
  <si>
    <t>Суммарная договорная (заявленная) тепловая нагрузка потребителей тепловой энергии, Гкал/ч</t>
  </si>
  <si>
    <t>в т.ч. по нерегули-руемым долго-срочным договорам, Гкал/ч</t>
  </si>
  <si>
    <t>Односта-вочный тариф, руб./Гкал</t>
  </si>
  <si>
    <t>Ставка
за тепловую энергию двухста-вочного тарифа, руб./Гкал</t>
  </si>
  <si>
    <t>Ставка за содержание тепловой мощности двухставоч-ного тарифа, тыс. руб./
Гкал/ч
в мес.</t>
  </si>
  <si>
    <t>- вода</t>
  </si>
  <si>
    <r>
      <t>- отборный пар от 1,2 до 2,5 кгс/см</t>
    </r>
    <r>
      <rPr>
        <vertAlign val="superscript"/>
        <sz val="11"/>
        <rFont val="Times New Roman"/>
        <family val="1"/>
      </rPr>
      <t>2</t>
    </r>
  </si>
  <si>
    <r>
      <t>- отборный пар от 2,5 до 7,0 кгс/см</t>
    </r>
    <r>
      <rPr>
        <vertAlign val="superscript"/>
        <sz val="11"/>
        <rFont val="Times New Roman"/>
        <family val="1"/>
      </rPr>
      <t>2</t>
    </r>
  </si>
  <si>
    <r>
      <t>- отборный пар от 7,0 до 13,0 кгс/см</t>
    </r>
    <r>
      <rPr>
        <vertAlign val="superscript"/>
        <sz val="11"/>
        <rFont val="Times New Roman"/>
        <family val="1"/>
      </rPr>
      <t>2</t>
    </r>
  </si>
  <si>
    <r>
      <t>- отборный пар свыше 13,0 кгс/см</t>
    </r>
    <r>
      <rPr>
        <vertAlign val="superscript"/>
        <sz val="11"/>
        <rFont val="Times New Roman"/>
        <family val="1"/>
      </rPr>
      <t>2</t>
    </r>
  </si>
  <si>
    <t>- острый и редуцированный пар</t>
  </si>
  <si>
    <t>Источник тепловой энергии n</t>
  </si>
  <si>
    <t>n+1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</si>
  <si>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</si>
  <si>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</si>
  <si>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Строки 1, ..., n заполняются в случае расчета тарифов без дифференциации по видам теплоносителя: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</si>
  <si>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</si>
  <si>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</si>
  <si>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</si>
  <si>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</si>
  <si>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</si>
  <si>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Гр. 10 = гр. 8 / гр. 4.</t>
  </si>
  <si>
    <t>Гр. 11 заполняется только в строках 1, ..., n. Гр. 11 = (гр. 3 - гр. 8) / (гр. 6 * М), где М = 12.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</si>
  <si>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</si>
  <si>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</si>
  <si>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</si>
  <si>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</si>
  <si>
    <t>Таблица заполняется при реализации тепловой энергии в 2 и более видах теплоносителя.</t>
  </si>
  <si>
    <t>Приложение 6.4</t>
  </si>
  <si>
    <t>Расчет тарифов на тепловую энергию (мощность), поставляемую потребителям</t>
  </si>
  <si>
    <t>Расчет одно-ставочного тарифа на тепловую энергию (мощность), руб./Гкал</t>
  </si>
  <si>
    <t xml:space="preserve"> --</t>
  </si>
  <si>
    <t>Расчет ставки
за тепловую энергию двух-ставочного та-рифа на тепло-вую энергию (мощность), руб./Гкал</t>
  </si>
  <si>
    <t>Расчет ставки
за содержание тепловой мощности двухставочного тарифа на тепловую энергию (мощность),
тыс. руб./Гкал/ч
в мес.</t>
  </si>
  <si>
    <t>Средневзвешенная стоимость производимой и (или) приобретаемой единицы тепловой энергии (мощности):</t>
  </si>
  <si>
    <t>Без дифференциации по виду теплоносителя</t>
  </si>
  <si>
    <t>С дифференциацией по виду теплоносителя:</t>
  </si>
  <si>
    <t>Средневзвешенная стоимость оказываемых и (или) приобретаемых услуг по передаче единицы тепловой энергии:</t>
  </si>
  <si>
    <t>Без дифференциации по схеме подключения теплопотребляющих установок потребителей:</t>
  </si>
  <si>
    <t>2.1.2</t>
  </si>
  <si>
    <t>- пар</t>
  </si>
  <si>
    <t>С дифференциацией по схеме подключения теплопотребляющих установок потребителей:</t>
  </si>
  <si>
    <t>При подключении к тепловой сети без дополнительного преобразования на тепловых пунктах, эксплуатируемых регулируемыми организациями:</t>
  </si>
  <si>
    <t>2.2.2</t>
  </si>
  <si>
    <t>При подключении к тепловой сети после тепловых пунктов (на тепловых пунктах), эксплуатируемых регулируемыми организациями:</t>
  </si>
  <si>
    <t>Тарифы на тепловую энергию (мощность), поставляемую потребителям:</t>
  </si>
  <si>
    <t>3.1.2</t>
  </si>
  <si>
    <t>3.2.1</t>
  </si>
  <si>
    <t>3.2.2</t>
  </si>
  <si>
    <t>Таблица заполняется по системам теплоснабжения, по виду и параметрам теплоносителя,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</si>
  <si>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Расчет средневзвешенной стоимости производимой и (или) приобретаемой единицы тепловой энергии (мощности) производится в соответствии с приложением 6.3 к настоящим Методическим указаниям.</t>
  </si>
  <si>
    <t>Расчет средневзвешенной стоимости оказываемых и (или) приобретаемых услуг по передаче единицы тепловой энергии производится в соответствии с приложением 6.5 к настоящим Методическим указаниям.</t>
  </si>
  <si>
    <t>Главный энергетик</t>
  </si>
  <si>
    <t>Исполнитель: Клименко О.В.</t>
  </si>
  <si>
    <t>Наименование показателя</t>
  </si>
  <si>
    <t>производство теплоэнергии</t>
  </si>
  <si>
    <t>передача теплоэнергии</t>
  </si>
  <si>
    <t>Сырье, основные материалы</t>
  </si>
  <si>
    <t>Вспомогательные материалы</t>
  </si>
  <si>
    <t>из них на ремонт</t>
  </si>
  <si>
    <t>Топливо на технологические цели</t>
  </si>
  <si>
    <t xml:space="preserve">Энергия </t>
  </si>
  <si>
    <t>Вода на технологические цели</t>
  </si>
  <si>
    <t>Затраты на оплату труда</t>
  </si>
  <si>
    <t>Амортизация основных средств</t>
  </si>
  <si>
    <t>Плата за предельно допустимые выбросы (сбросы)</t>
  </si>
  <si>
    <t>Непроизводственные расходы (налоги и другие обязательные платежи и сборы)</t>
  </si>
  <si>
    <t>Налог на землю</t>
  </si>
  <si>
    <t>Другие затраты, относимые на себестоимость продукции,всего</t>
  </si>
  <si>
    <t>в т.ч. Прочие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</si>
  <si>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</si>
  <si>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</si>
  <si>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</si>
  <si>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</si>
  <si>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 xml:space="preserve">   - тепловая энергия</t>
  </si>
  <si>
    <t>покупная теплоэнергия</t>
  </si>
  <si>
    <t xml:space="preserve">   - прочая продукция</t>
  </si>
  <si>
    <t>А.Б. Юдин</t>
  </si>
  <si>
    <t>Исполнитель: Кузнецова Л.Н.    тел. 47-99-85.</t>
  </si>
  <si>
    <t>Тарифы на тепловую энергию (мощность), поставляемую потребителям, рассчитываются как сумма соответствующих составляющих: средневзвешенной стоимости производимой и (или) приобретаемой единицы тепловой энергии (мощности) и средневзвешенной стоимости услуг по передаче тепловой энергии.</t>
  </si>
  <si>
    <t>Приложение 6.2</t>
  </si>
  <si>
    <t>Единицы измерения</t>
  </si>
  <si>
    <t>Водяные тепловые сети</t>
  </si>
  <si>
    <t>Паровые тепловые сети</t>
  </si>
  <si>
    <t>базовый период</t>
  </si>
  <si>
    <t>период регулиро-вания</t>
  </si>
  <si>
    <t>Необходимая валовая выручка, отнесенная на передачу тепловой энергии, в т.ч.:</t>
  </si>
  <si>
    <t>экономически обоснованные расходы на содержание эксплуатируемых регулируемой организацией тепловых пунктов, тепловых сетей, расположенных после тепловых пунктов, и на оплату потерь в указанных сетях</t>
  </si>
  <si>
    <t>Объем отпуска тепловой энергии в виде пара или воды из тепловых сетей регулируемой организации</t>
  </si>
  <si>
    <t>в т.ч. объем отпуска тепловой энергии в виде пара или воды из тепловых сетей регулируемой организации потребителям,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</si>
  <si>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Суммарная договорная (заявленная) тепловая нагрузка потребителей</t>
  </si>
  <si>
    <t>в т.ч. суммарная договорная (заявленная) тепловая нагрузка потребителей,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</si>
  <si>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При отсутствии дифференциации тарифов по схеме подключения теплопотребляющих установок потребителей тепловой энергии к системе теплоснабжения</t>
  </si>
  <si>
    <t>Одноставочный тариф на услуги
по передаче тепловой энергии</t>
  </si>
  <si>
    <t>Двухставочный тариф на услуги
по передаче тепловой энергии:</t>
  </si>
  <si>
    <t>- ставка за тепловую энергию</t>
  </si>
  <si>
    <t>- ставка за содержание тепловой мощности</t>
  </si>
  <si>
    <t>тыс. руб./
Гкал/ч
в мес.</t>
  </si>
  <si>
    <t>При дифференциации тарифов по схеме подключения теплопотребляющих установок потребителей тепловой энергии к системе теплоснабжения:</t>
  </si>
  <si>
    <t>При подключении к тепловой сети без дополнительного преобразования на тепловых пунктах, эксплуатируемых регулируемой организацией:</t>
  </si>
  <si>
    <t>5.1.1</t>
  </si>
  <si>
    <t>5.1.2</t>
  </si>
  <si>
    <r>
      <t xml:space="preserve">Количество условных единиц, относимых к активам организации </t>
    </r>
    <r>
      <rPr>
        <b/>
        <u val="single"/>
        <sz val="13"/>
        <rFont val="Times New Roman"/>
        <family val="1"/>
      </rPr>
      <t>АО "НПП "Алмаз"</t>
    </r>
    <r>
      <rPr>
        <b/>
        <sz val="13"/>
        <rFont val="Times New Roman"/>
        <family val="1"/>
      </rPr>
      <t>, 
осуществляющим деятельность по передаче тепловой энергии (далее – ПТС)</t>
    </r>
  </si>
  <si>
    <t>Основные производственные показатели АО "НПП "Алмаз"</t>
  </si>
  <si>
    <t>Расчет полезного отпуска тепловой энергии  АО "НПП "Алмаз"</t>
  </si>
  <si>
    <r>
      <t xml:space="preserve">Структура полезного отпуска тепловой энергии (мощности) </t>
    </r>
    <r>
      <rPr>
        <b/>
        <u val="single"/>
        <sz val="14"/>
        <rFont val="Times New Roman"/>
        <family val="1"/>
      </rPr>
      <t>АО "НПП "Алмаз"</t>
    </r>
  </si>
  <si>
    <t>Расчет расхода топлива по котельной АО "НПП "Алмаз"</t>
  </si>
  <si>
    <t>Расчет баланса топлива по котельной АО "НПП "Алмаз"</t>
  </si>
  <si>
    <t>Расходы на приобретение холодной воды и теплоносителя на АО "НПП "Алмаз"</t>
  </si>
  <si>
    <t>При подключении к тепловой сети после тепловых пунктов (на тепловых пунктах), эксплуатируемых регулируемой организацией:</t>
  </si>
  <si>
    <t>5.2.1</t>
  </si>
  <si>
    <t>5.2.2</t>
  </si>
  <si>
    <t>Заместитель генерального директора</t>
  </si>
  <si>
    <t>т. (8452) 47-97-47</t>
  </si>
  <si>
    <t xml:space="preserve">Заместитель генерального директора                                      </t>
  </si>
  <si>
    <t xml:space="preserve"> А.Б. Юдин</t>
  </si>
  <si>
    <t xml:space="preserve">                  Заместитель генерального директора                                      </t>
  </si>
  <si>
    <t xml:space="preserve"> Заместитель генерального директора   </t>
  </si>
  <si>
    <t>Заместитель генерального директора                                          А.Б. Юдин</t>
  </si>
  <si>
    <t xml:space="preserve">Заместитель генерального  директора                                        </t>
  </si>
  <si>
    <t>Заместитель генерального директора  по экономике                        А.Б. Юдин</t>
  </si>
  <si>
    <r>
      <rPr>
        <b/>
        <sz val="12"/>
        <rFont val="Times New Roman"/>
        <family val="1"/>
      </rPr>
      <t>Заместитель генерального директора  по экономике</t>
    </r>
    <r>
      <rPr>
        <b/>
        <sz val="14"/>
        <rFont val="Times New Roman"/>
        <family val="1"/>
      </rPr>
      <t xml:space="preserve">                        А.Б. Юдин</t>
    </r>
  </si>
  <si>
    <t>Заместитель ген. директора  по экономике                        А.Б. Юдин</t>
  </si>
  <si>
    <t>10.1.1</t>
  </si>
  <si>
    <t>в т.ч. Прочие расходы</t>
  </si>
  <si>
    <t>Зам.генерального директора по экономике</t>
  </si>
  <si>
    <t>приложение 4.6</t>
  </si>
  <si>
    <t>Факт 2013г</t>
  </si>
  <si>
    <t>I</t>
  </si>
  <si>
    <t>Расходы, связанные с производством и реализацией продукции (услуг), всего</t>
  </si>
  <si>
    <t>- расходы на сырье и материалы</t>
  </si>
  <si>
    <t>- расходы на топливо</t>
  </si>
  <si>
    <t>- расходы на прочие покупаемые энергетические ресурсы</t>
  </si>
  <si>
    <t>- расходы на холодную воду</t>
  </si>
  <si>
    <t>- расходы на теплоноситель</t>
  </si>
  <si>
    <t>- амортизация основных средств и нематериальных активов</t>
  </si>
  <si>
    <t>- оплата труда</t>
  </si>
  <si>
    <t>- отчисления на социальные нужды</t>
  </si>
  <si>
    <t>- ремонт основных средств, выполняемый подрядным способом</t>
  </si>
  <si>
    <t>- расходы на оплату услуг, оказываемых организациями, осуществляющими регулируемую деятельность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</si>
  <si>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</si>
  <si>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</si>
  <si>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</si>
  <si>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арендная плата, концессионная плата, лизинговые платежи</t>
  </si>
  <si>
    <t>- расходы на служебные командировки</t>
  </si>
  <si>
    <t>- расходы на обучение персонала</t>
  </si>
  <si>
    <t>- расходы на страхование производственных объектов, учитываемые при определении налоговой базы по налогу на прибыль</t>
  </si>
  <si>
    <t>- другие расходы, связанные с производством и (или) реализацией продукции, в том числе</t>
  </si>
  <si>
    <t>- налог на имущество организаций</t>
  </si>
  <si>
    <t>- земельный налог</t>
  </si>
  <si>
    <t>- транспортный налог</t>
  </si>
  <si>
    <t>- водный налог</t>
  </si>
  <si>
    <t>- прочие налоги</t>
  </si>
  <si>
    <t>II</t>
  </si>
  <si>
    <t>Внереализационные расходы, всего</t>
  </si>
  <si>
    <t>- расходы на вывод из эксплуатации (в том числе на консервацию) и вывод из консервации</t>
  </si>
  <si>
    <t>- расходы по сомнительным долгам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</si>
  <si>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</si>
  <si>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- другие обоснованные расходы, в том числе</t>
  </si>
  <si>
    <t>- расходы на услуги банков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</si>
  <si>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</si>
  <si>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</si>
  <si>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</si>
  <si>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- расходы на капитальные вложения (инвестиции)</t>
  </si>
  <si>
    <t>- денежные выплаты социального характера (по Коллективному договору)</t>
  </si>
  <si>
    <t>- резервный фонд</t>
  </si>
  <si>
    <t>- прочие расходы</t>
  </si>
  <si>
    <t>IV</t>
  </si>
  <si>
    <t>V</t>
  </si>
  <si>
    <t>Расчетная предпринимательская прибыль</t>
  </si>
  <si>
    <t>VI</t>
  </si>
  <si>
    <t>Выпадающие доходы/экономия средств</t>
  </si>
  <si>
    <t>V11</t>
  </si>
  <si>
    <t>Необходимая валовая выручка, всего</t>
  </si>
  <si>
    <t>V11.1</t>
  </si>
  <si>
    <t>V11.2</t>
  </si>
  <si>
    <t>V11.3</t>
  </si>
  <si>
    <t>V11.4</t>
  </si>
  <si>
    <t>Смета расходов на теплоэнергию по АО "НПП"Алмаз"</t>
  </si>
  <si>
    <t>- общепроизводственные расходы</t>
  </si>
  <si>
    <t>Таблица заполняется по системам теплоснабжения,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</si>
  <si>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Строки 2, 2.1, 3, 3.1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</si>
  <si>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Стр. 4.1 = стр. 1 / стр. 2.</t>
  </si>
  <si>
    <t>Ставка за содержание тепловой мощности в стр. 4.2 = стр. 1 / стр. 3 / М, где М = 12.</t>
  </si>
  <si>
    <t>Стр. 5.1.1 = (стр. 1 - стр. 1.1) / стр. 2.</t>
  </si>
  <si>
    <t>Ставка за содержание тепловой мощности в стр. 5.1.2 = (стр. 1 - стр. 1.1) / стр. 3 / М, где М = 12.</t>
  </si>
  <si>
    <t>Стр. 5.2.1 = (стр. 1 - стр. 1.1) / стр. 2 + стр. 1.1 / стр. 2.1.</t>
  </si>
  <si>
    <t>Ставка за содержание тепловой мощности в стр. 5.2.2 = (стр. 1 - стр. 1.1) / стр. 3 / М + стр. 1.1 / стр. 3.1 / М, где М = 12.</t>
  </si>
  <si>
    <t>Приложение 6.3</t>
  </si>
  <si>
    <t>Суммарная договорная (заявлен-ная) тепло-вая нагруз-ка потреби-телей, Гкал/ч</t>
  </si>
  <si>
    <t>n+2</t>
  </si>
  <si>
    <t>Тариф на тепловую энергию (мощность), поставляемую теплоснабжающим (теплосетевым) организациям с целью компенсации потерь:</t>
  </si>
  <si>
    <t>n+3</t>
  </si>
  <si>
    <t>Расчет тарифов на тепловую энергию (мощность), поставляемую теплоснабжающим (теплосетевым) организациям с целью компенсации потерь тепловой энергии, производится по всем источникам тепловой энергии, в отношении которых теплоснабжающая (теплосетевая) организация приобретает тепловую энергию (мощность) с целью компенсации потерь в тепловых сетях.</t>
  </si>
  <si>
    <t>Графы 4 и 9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</si>
  <si>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Графы 3, 4, 8 и 9 заполняются без учета договорного объема по долгосрочным договорам теплоснабжения, нерегулируемым долгосрочным договорам теплоснабжения, заключаемым в отношении источников тепловой энергии.</t>
  </si>
  <si>
    <t>Строки 1, ..., n заполняются в случае расчета тарифов без дифференциации по видам теплоносителя.</t>
  </si>
  <si>
    <t xml:space="preserve">Средневзвешенная стоимость производимой и (или) приобретаемой единицы тепловой энергии (мощности) (стр. n+1): </t>
  </si>
  <si>
    <t>гр. 5 = (гр. 3 * гр. 5 + ...) / (гр. 3 + ...) по всем источникам, по соответствующим видам теплоносителя;</t>
  </si>
  <si>
    <t>гр. 6 = (гр. 3 * гр. 6 + ...) / (гр. 3 + ...) по всем источникам, по соответствующим видам теплоносителя;</t>
  </si>
  <si>
    <t>гр. 7 = (гр. 4 * гр. 7 + ...) / (гр. 4 + ...) по всем источникам;</t>
  </si>
  <si>
    <t>гр. 10 = (гр. 8 * гр. 10 + ...) / (гр. 8 + ...) по всем источникам, по соответствующим видам теплоносителя;</t>
  </si>
  <si>
    <t>гр. 11 = (гр. 8 * гр. 11 + ...) / (гр. 8 + ...) по всем источникам, по соответствующим видам теплоносителя;</t>
  </si>
  <si>
    <t>гр. 12 = (гр. 9 * гр. 12 + ...) / (гр. 9 + ...) по всем источникам.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</si>
  <si>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 (стр. n+2) в виде воды, принимается равным средневзвешенной стоимости производимой и (или) приобретаемой единицы тепловой энергии (мощности) (стр. n+1); тариф на тепловую энергию (мощность), поставляемую теплоснабжающим организациям с целью компенсации потерь тепловой энергии (стр. n+2) в виде пара, рассчитывается как средневзвешенная стоимость производимой и (или) приобретаемой единицы тепловой энергии (мощности) по параметрам пара (стр. n+1).</t>
  </si>
  <si>
    <t>Приложение 4.7</t>
  </si>
  <si>
    <t>Наименование поставщика</t>
  </si>
  <si>
    <t>Объем покупной энергии,
млн. кВт·ч (тыс. Гкал)</t>
  </si>
  <si>
    <t>Расчетная мощность, тыс. кВт (Гкал/ч)</t>
  </si>
  <si>
    <t>Тариф</t>
  </si>
  <si>
    <t>Затраты на покупку,
тыс. руб.</t>
  </si>
  <si>
    <t>односта-вочный</t>
  </si>
  <si>
    <t>двухставочный</t>
  </si>
  <si>
    <t>ставка за мощность</t>
  </si>
  <si>
    <t>ставка за энергию</t>
  </si>
  <si>
    <t>руб./тыс.
кВт·ч (руб./Гкал)</t>
  </si>
  <si>
    <t>руб./MBт
в мес.
(тыс. руб./
Гкал/ч
в мес.)</t>
  </si>
  <si>
    <t>Электрическая энергия, в том числе:</t>
  </si>
  <si>
    <t>оптовый рынок</t>
  </si>
  <si>
    <t>поставщик 1</t>
  </si>
  <si>
    <t>розничный рынок</t>
  </si>
  <si>
    <t>Тепловая энергия, в том числе:</t>
  </si>
  <si>
    <t>поставщик 2</t>
  </si>
  <si>
    <t>2.3</t>
  </si>
  <si>
    <t>Итого</t>
  </si>
  <si>
    <t>Тепловая энергия</t>
  </si>
  <si>
    <t>Приложение 4.8</t>
  </si>
  <si>
    <t>Вид сырья и материалов</t>
  </si>
  <si>
    <t>Расчетный объем</t>
  </si>
  <si>
    <t>Планируемая (расчетная) цена</t>
  </si>
  <si>
    <t>Расходы на приобретение</t>
  </si>
  <si>
    <r>
      <t>м</t>
    </r>
    <r>
      <rPr>
        <vertAlign val="superscript"/>
        <sz val="11"/>
        <rFont val="Times New Roman"/>
        <family val="1"/>
      </rPr>
      <t>3</t>
    </r>
  </si>
  <si>
    <r>
      <t>тыс. руб./м</t>
    </r>
    <r>
      <rPr>
        <vertAlign val="superscript"/>
        <sz val="11"/>
        <rFont val="Times New Roman"/>
        <family val="1"/>
      </rPr>
      <t>3</t>
    </r>
  </si>
  <si>
    <t>Расходы на холодную воду, в том числе</t>
  </si>
  <si>
    <t>- на производство электрической энергии</t>
  </si>
  <si>
    <t>- на производство тепловой энергии</t>
  </si>
  <si>
    <t>- на производство теплоносителя</t>
  </si>
  <si>
    <t>- прочая продукция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</si>
  <si>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</si>
  <si>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1.1 - 1.4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</si>
  <si>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Гр. 5 = гр. 3 * гр. 4.</t>
  </si>
  <si>
    <t>Гр. 8 = гр. 6 * гр. 7.</t>
  </si>
  <si>
    <t>Приложение 4.9</t>
  </si>
  <si>
    <t>Расчет расходов на оплату труда</t>
  </si>
  <si>
    <t>Численность</t>
  </si>
  <si>
    <t>чел.</t>
  </si>
  <si>
    <t>Нормативная численность</t>
  </si>
  <si>
    <t>в т.ч. привлеченный персонал</t>
  </si>
  <si>
    <t>Нормативная численность ППП</t>
  </si>
  <si>
    <t>без привлеченного персонала</t>
  </si>
  <si>
    <t>Фактическая численность</t>
  </si>
  <si>
    <t>% отношения факта к нормативу</t>
  </si>
  <si>
    <t>Численность на вводы по нормативу</t>
  </si>
  <si>
    <t>Численность, принятая для расчета</t>
  </si>
  <si>
    <t>Средняя зарплата</t>
  </si>
  <si>
    <t>Тарифная ставка рабочего 1-го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</si>
  <si>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</si>
  <si>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</si>
  <si>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</si>
  <si>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 труда</t>
  </si>
  <si>
    <t>Тарифный коэффициент, соответствующий ступени по оплате труда</t>
  </si>
  <si>
    <t>Среднемесячная тарифная ставка ППП</t>
  </si>
  <si>
    <t>2.6</t>
  </si>
  <si>
    <t>Выплаты, связанные с режимом работы, с условиями труда 1 работника:</t>
  </si>
  <si>
    <t>- процент выплаты</t>
  </si>
  <si>
    <t>- сумма выплат</t>
  </si>
  <si>
    <t>2.7</t>
  </si>
  <si>
    <t>Текущее премирование:</t>
  </si>
  <si>
    <t>2.8</t>
  </si>
  <si>
    <t>Вознаграждение за выслугу лет:</t>
  </si>
  <si>
    <t>2.9</t>
  </si>
  <si>
    <t>Выплаты по итогам года:</t>
  </si>
  <si>
    <t>2.10</t>
  </si>
  <si>
    <t>2.11</t>
  </si>
  <si>
    <t>2.12</t>
  </si>
  <si>
    <t>Выплаты по районному коэффициенту и северные надбавки:</t>
  </si>
  <si>
    <t>ИТОГО среднемесячная оплата труда
на 1 работника</t>
  </si>
  <si>
    <t>Расчет ФОТ (вкл. в расходы на производство продукции (услуг))</t>
  </si>
  <si>
    <t>Льготный проезд к месту отдыха</t>
  </si>
  <si>
    <t>Выплаты в соответствии с порядком назначения и выплаты ежемесячных компенсационных выплат отдельным категориям граждан *</t>
  </si>
  <si>
    <t>Количество месяцев в периоде 
регулирования</t>
  </si>
  <si>
    <t>ИТОГО средства на оплату труда ППП</t>
  </si>
  <si>
    <t>4.4.1</t>
  </si>
  <si>
    <t>4.4.2</t>
  </si>
  <si>
    <t>4.4.3</t>
  </si>
  <si>
    <t>4.4.4</t>
  </si>
  <si>
    <t>Расчет по непромышленной группе
(вкл. в балансовую прибыль)</t>
  </si>
  <si>
    <t>Планируемая численность</t>
  </si>
  <si>
    <t>Расчетная средняя зарплата</t>
  </si>
  <si>
    <t>По постановлению № 1206 от 3.11.94</t>
  </si>
  <si>
    <t>ИТОГО ФОТ непром. группы</t>
  </si>
  <si>
    <t>5.6.1</t>
  </si>
  <si>
    <t>5.6.2</t>
  </si>
  <si>
    <t>5.6.3</t>
  </si>
  <si>
    <t>5.6.4</t>
  </si>
  <si>
    <t>5.7</t>
  </si>
  <si>
    <t>Коэффициент для расчета по непром. группе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</si>
  <si>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Постановление Правительства Российской Федерации от 3 ноября 1994 г. № 1206 "Об утверждении порядка назначения и выплаты ежемесячных компенсационных выплат отдельным категориям граждан" (Собрание законодательства Российской Федерации, 1994, № 29, ст. 3035; 2003, № 33, ст. 3269; 2006, № 33, ст. 3633; 2012, № 22, ст. 2867; 2013, № 13,      ст. 1559; № 22, ст. 2809).</t>
    </r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</si>
  <si>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</si>
  <si>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Приложение 4.10</t>
  </si>
  <si>
    <t>Здания</t>
  </si>
  <si>
    <t>Сооружения</t>
  </si>
  <si>
    <t>Передаточные устройства</t>
  </si>
  <si>
    <t>Машины и оборудование</t>
  </si>
  <si>
    <t>в т.ч. - силовые машины</t>
  </si>
  <si>
    <t xml:space="preserve"> - рабочие машины</t>
  </si>
  <si>
    <t xml:space="preserve"> - приборы и лаборат. оборудование</t>
  </si>
  <si>
    <t xml:space="preserve"> - вычислительная техника</t>
  </si>
  <si>
    <t xml:space="preserve"> - прочие машины</t>
  </si>
  <si>
    <t>Транспортные средства</t>
  </si>
  <si>
    <t>Инструмент</t>
  </si>
  <si>
    <t>Производственный инвентарь</t>
  </si>
  <si>
    <t>Прочие основные производственные фонды</t>
  </si>
  <si>
    <t>Переоценка стоимости осн. фондов (только положительная или отрицательная разница относительно первоначальной стоимости осн. фондов)</t>
  </si>
  <si>
    <t>Ввод основных производственных фондов</t>
  </si>
  <si>
    <t>Выбытие основных производственных фондов</t>
  </si>
  <si>
    <t>Среднегодовая стоимость основных производственных фондов</t>
  </si>
  <si>
    <t>Норма амортизационных отчислений</t>
  </si>
  <si>
    <t>Сумма амортизационных отчислений</t>
  </si>
  <si>
    <t>7.1</t>
  </si>
  <si>
    <t>7.2</t>
  </si>
  <si>
    <t>7.3</t>
  </si>
  <si>
    <t>7.4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</si>
  <si>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7.1 - 7.4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</si>
  <si>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Приложение 4.11</t>
  </si>
  <si>
    <t>Расчет источников финансирования капитальных вложений</t>
  </si>
  <si>
    <t>Наименование</t>
  </si>
  <si>
    <t>Объем капитальных вложений - всего</t>
  </si>
  <si>
    <t>- на производственное и научно-техническое развитие</t>
  </si>
  <si>
    <t>- на непроизводственное развитие</t>
  </si>
  <si>
    <t>Объем капитальных вложений, в том числе:</t>
  </si>
  <si>
    <t>Финансирование капитальных вложений</t>
  </si>
  <si>
    <t>из средств - всего</t>
  </si>
  <si>
    <t>Амортизационных отчислений на полное восстановление основных фондов (100%)</t>
  </si>
  <si>
    <t>в т.ч за счет переоценки основных средств и нематериальных активов</t>
  </si>
  <si>
    <t>Неиспользованных средств на начало года</t>
  </si>
  <si>
    <t>Федерального бюджета</t>
  </si>
  <si>
    <t>2.4</t>
  </si>
  <si>
    <t>Местного бюджета</t>
  </si>
  <si>
    <t>2.5</t>
  </si>
  <si>
    <t>Регионального (республиканского, краевого, областного) бюджета</t>
  </si>
  <si>
    <t>Прочих</t>
  </si>
  <si>
    <t>Средства, полученные от реализации ценных бумаг</t>
  </si>
  <si>
    <t>Кредитные средства</t>
  </si>
  <si>
    <t>Итого по пп. 2.1 - 2.8</t>
  </si>
  <si>
    <t>Прибыль (п. 1 - п. 2.9):</t>
  </si>
  <si>
    <t>Финансирование капитальных вложений, в том числе:</t>
  </si>
  <si>
    <t>2.13</t>
  </si>
  <si>
    <t>2.14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</si>
  <si>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1.3 - 1.6, 2.11 - 2.14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</si>
  <si>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Приложение 2</t>
  </si>
  <si>
    <t xml:space="preserve">Наименование показателей   </t>
  </si>
  <si>
    <t>Единица измерения</t>
  </si>
  <si>
    <t>Количество условных единиц на единицу измерения</t>
  </si>
  <si>
    <t>Количество единиц измерения</t>
  </si>
  <si>
    <t>Количество условных единиц</t>
  </si>
  <si>
    <t>1 км</t>
  </si>
  <si>
    <t>На каждый следующий 1 мм среднего диаметра тепломагистрали</t>
  </si>
  <si>
    <t>2. Тепловой узел на балансе ПТС</t>
  </si>
  <si>
    <t>1 узел</t>
  </si>
  <si>
    <t xml:space="preserve">3. Подкачивающая насосная  станция на балансе ПТС             </t>
  </si>
  <si>
    <t>1 станция</t>
  </si>
  <si>
    <t>4. Расчетная присоединительная тепловая мощность по трубопроводам на балансе ПТС</t>
  </si>
  <si>
    <t>1 Гкал/час</t>
  </si>
  <si>
    <t>Итого:</t>
  </si>
  <si>
    <t>Примечания:</t>
  </si>
  <si>
    <t>1. Средний диаметр рассчитывается как средневзвешенная величина исходя из соответствующих диаметров и длин участков сетей.</t>
  </si>
  <si>
    <t>2. Для однотрубных участков теплопроводов вводятся коэффициенты 0,75, для трехтрубных - 1,25 и для четырехтрубных - 1,5.</t>
  </si>
  <si>
    <t>3. При разных диаметрах подающих и обратных теплопроводов паропроводов и конденсатопроводов объем в условных единицах принимается по наибольшему диаметру.</t>
  </si>
  <si>
    <t>4. Тепловыми узлами считаются центральные, групповые тепловые пункты, узлы присоединения жилых, общественных и промышленных зданий, требующие контроля и регулирования со стороны ПТС.</t>
  </si>
  <si>
    <t>5. Подкачивающие насосные станции, предназначенные для перекачки сетевой воды, расположены на магистральных тепловых сетях и находятся на балансе ПТС.</t>
  </si>
  <si>
    <t>Показатели</t>
  </si>
  <si>
    <t>км</t>
  </si>
  <si>
    <t>1.1</t>
  </si>
  <si>
    <t>Надземная (наземная) прокладка</t>
  </si>
  <si>
    <t>1.1.1</t>
  </si>
  <si>
    <t>1.1.2</t>
  </si>
  <si>
    <t>1.1.3</t>
  </si>
  <si>
    <t>1.1.4</t>
  </si>
  <si>
    <t>1.1.5</t>
  </si>
  <si>
    <t>701 мм и выше</t>
  </si>
  <si>
    <t>1.2</t>
  </si>
  <si>
    <t>Подземная прокладка, в том числе:</t>
  </si>
  <si>
    <t>1.2.1</t>
  </si>
  <si>
    <t>1.2.1.1</t>
  </si>
  <si>
    <t>1.2.1.2</t>
  </si>
  <si>
    <t>1.2.1.3</t>
  </si>
  <si>
    <t>1.2.1.4</t>
  </si>
  <si>
    <t>1.2.1.5</t>
  </si>
  <si>
    <t>1.2.2</t>
  </si>
  <si>
    <t>1.2.2.1</t>
  </si>
  <si>
    <t>1.2.2.2</t>
  </si>
  <si>
    <t>1.2.2.3</t>
  </si>
  <si>
    <t>1.2.2.4</t>
  </si>
  <si>
    <t>1.2.2.5</t>
  </si>
  <si>
    <t>Источники тепловой энергии с установленной генерирующей мощностью 25 МВт и более</t>
  </si>
  <si>
    <t>2.1</t>
  </si>
  <si>
    <t>Источник тепловой энергии 1</t>
  </si>
  <si>
    <t>2.1.1</t>
  </si>
  <si>
    <t xml:space="preserve">Заместитель генерального директора </t>
  </si>
  <si>
    <t>по экономике</t>
  </si>
  <si>
    <t>А.Б.Юдин</t>
  </si>
  <si>
    <t>Исполнитель: Дерковская Н.М.</t>
  </si>
  <si>
    <t>тел.47-97-06</t>
  </si>
  <si>
    <t>Установленная тепловая мощность 1 источника тепловой энергии</t>
  </si>
  <si>
    <t>Гкал/ч</t>
  </si>
  <si>
    <t>…</t>
  </si>
  <si>
    <t>и т.д.</t>
  </si>
  <si>
    <t>Источники тепловой энергии с установленной генерирующей мощностью менее 25 МВт</t>
  </si>
  <si>
    <t>3.1.1</t>
  </si>
  <si>
    <t>Суммарная установленная мощность источников тепловой энергии</t>
  </si>
  <si>
    <t>4.1</t>
  </si>
  <si>
    <t>в т.ч. ТЭЦ 25 МВт и более</t>
  </si>
  <si>
    <t>4.2</t>
  </si>
  <si>
    <t>Примечание: заполняется по каждой системе теплоснабжения, если при установлении цен (тарифов) применяется такая дифференциация.</t>
  </si>
  <si>
    <t>№
п/п</t>
  </si>
  <si>
    <t>1</t>
  </si>
  <si>
    <t>Протяженность тепловых сетей в 2-
трубном исчислении, в том числе:</t>
  </si>
  <si>
    <t>50 - 250 мм</t>
  </si>
  <si>
    <t>251 - 400 мм</t>
  </si>
  <si>
    <t>401 - 550 мм</t>
  </si>
  <si>
    <t xml:space="preserve">Всего: 281 м </t>
  </si>
  <si>
    <t>разница 294,42мм-100 мм = 194,42 мм</t>
  </si>
  <si>
    <t>11+11,6652 =22,6652</t>
  </si>
  <si>
    <t xml:space="preserve">374 м - диам. 350мм, 191 м - диам. 300мм, </t>
  </si>
  <si>
    <t>254 м - диам. 250мм, 14 м - диам. 150мм,                 192,5 м - диам. 250мм</t>
  </si>
  <si>
    <t>70 м - диам. 80мм;   40 м -диам. 50 мм;     14 м - диам. 65мм;    85 м - диам. 50 мм;    22 м - диам. 20 мм.</t>
  </si>
  <si>
    <t>разница 100мм-57,14мм = 42,86 мм</t>
  </si>
  <si>
    <t>11 - 2,5716 = 8,4284</t>
  </si>
  <si>
    <t>всего - 1025,5 м.</t>
  </si>
  <si>
    <t>сред. диаметр -294,42мм</t>
  </si>
  <si>
    <t>2. Теплосеть в двухтрубном исчислении диаметром более 100мм</t>
  </si>
  <si>
    <t>2. Теплосеть в двухтрубном исчислении диаметром менее 100мм</t>
  </si>
  <si>
    <t>Всего: 231 м.</t>
  </si>
  <si>
    <t>Сред. диам. = 57,14 мм</t>
  </si>
  <si>
    <t>Диам. ср.= 100 мм</t>
  </si>
  <si>
    <t>1. Теплосеть в двухтрубном исчислении диаметром 100 мм</t>
  </si>
  <si>
    <t>Главный энергетик                                                           А.С. Смирнов</t>
  </si>
  <si>
    <t>Главный энергетик                                                                              А.С. Смирнов</t>
  </si>
  <si>
    <t xml:space="preserve">Исполнитель: Кузнецова Л.Н. </t>
  </si>
  <si>
    <t>т. 47-99-85.</t>
  </si>
  <si>
    <t>Исполнитель: Кузнецова Л.Н.</t>
  </si>
  <si>
    <t xml:space="preserve">                   т.47-99-85.</t>
  </si>
  <si>
    <t xml:space="preserve">                               т. 47-99-85.</t>
  </si>
  <si>
    <t>Расчет средневзвешенной стоимости производимой и (или) приобретаемой единицы тепловой энергии (мощности) и тарифов на тепловую энергию (мощность), поставляемую теплоснабжающим (теплосетевым) организациям с целью компенсации потерь тепловой энергии по ОАО "НПП "Алмаз"</t>
  </si>
  <si>
    <t>Расход натурального топлива для пр-ва теплоэнергии</t>
  </si>
  <si>
    <t>Расход условного топлива всего</t>
  </si>
  <si>
    <t>тыс.т.н.т.</t>
  </si>
  <si>
    <r>
      <t>4. Гр. 12 = гр. 6 * гр. 11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</si>
  <si>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5. Гр. 14 = (гр. 5 + гр. 12) / (гр.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).</t>
    </r>
  </si>
  <si>
    <r>
      <t>6. Гр. 15 = гр. 13 * гр. 14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</si>
  <si>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7. Гр. 16 = 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 xml:space="preserve"> - гр. 13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</si>
  <si>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t>поставщик РТ-Энерготрейдинг</t>
  </si>
  <si>
    <t>Главный энергетик                                                          А.С. Смирнов</t>
  </si>
  <si>
    <t>Расходы на оплату других работ и услуг ( прочие)</t>
  </si>
  <si>
    <t>Общепроизводственные расходы</t>
  </si>
  <si>
    <t>Расходы на оплату труда ( без отчислений на соц.нужды)</t>
  </si>
  <si>
    <t>Юдин А.Б.</t>
  </si>
  <si>
    <t>551 - 700 мм</t>
  </si>
  <si>
    <t>канальная прокладка</t>
  </si>
  <si>
    <t>бесканальная прокладка</t>
  </si>
  <si>
    <t>2</t>
  </si>
  <si>
    <t>3</t>
  </si>
  <si>
    <t>3.1</t>
  </si>
  <si>
    <t>4</t>
  </si>
  <si>
    <t xml:space="preserve"> ТЭЦ менее 25 МВт</t>
  </si>
  <si>
    <t>4.3</t>
  </si>
  <si>
    <t xml:space="preserve"> котельные</t>
  </si>
  <si>
    <t>4.4</t>
  </si>
  <si>
    <t xml:space="preserve"> электробойлерные</t>
  </si>
  <si>
    <t>Приложение 4</t>
  </si>
  <si>
    <t>к Методическим указаниям,</t>
  </si>
  <si>
    <t>утвержденным приказом ФСТ России</t>
  </si>
  <si>
    <t>от 13.06.2013 № 760-э</t>
  </si>
  <si>
    <t>Формирование необходимой валовой выручки методом экономически обоснованных расходов</t>
  </si>
  <si>
    <t>Приложение 4.1</t>
  </si>
  <si>
    <t>(тыс. Гкал)</t>
  </si>
  <si>
    <t>всего</t>
  </si>
  <si>
    <t>в том числе</t>
  </si>
  <si>
    <t>вода</t>
  </si>
  <si>
    <t>отборный пар</t>
  </si>
  <si>
    <r>
      <t>1,2 - 2,5 кгс/см</t>
    </r>
    <r>
      <rPr>
        <vertAlign val="superscript"/>
        <sz val="11"/>
        <rFont val="Times New Roman"/>
        <family val="1"/>
      </rPr>
      <t>2</t>
    </r>
  </si>
  <si>
    <r>
      <t>2,5 - 7,0 кгс/см</t>
    </r>
    <r>
      <rPr>
        <vertAlign val="superscript"/>
        <sz val="11"/>
        <rFont val="Times New Roman"/>
        <family val="1"/>
      </rPr>
      <t>2</t>
    </r>
  </si>
  <si>
    <r>
      <t>7,0 - 13,0 кгс/см</t>
    </r>
    <r>
      <rPr>
        <vertAlign val="superscript"/>
        <sz val="11"/>
        <rFont val="Times New Roman"/>
        <family val="1"/>
      </rPr>
      <t>2</t>
    </r>
  </si>
  <si>
    <r>
      <t>&gt; 13,0 кгс/см</t>
    </r>
    <r>
      <rPr>
        <vertAlign val="superscript"/>
        <sz val="11"/>
        <rFont val="Times New Roman"/>
        <family val="1"/>
      </rPr>
      <t>2</t>
    </r>
  </si>
  <si>
    <t>острый и редуциро-ванный пар</t>
  </si>
  <si>
    <t>Отпуск тепловой энергии, поставляемой с коллекторов источника тепловой энергии, всего</t>
  </si>
  <si>
    <t>в том числе:</t>
  </si>
  <si>
    <t>- ТЭЦ 25 МВт и более</t>
  </si>
  <si>
    <t>- ТЭЦ менее 25 МВт</t>
  </si>
  <si>
    <t>- котельные</t>
  </si>
  <si>
    <t>- электробойлерные</t>
  </si>
  <si>
    <t>Покупная теплоэнергия</t>
  </si>
  <si>
    <t>Расход тепловой энергии на хозяйственные нужды</t>
  </si>
  <si>
    <t>Отпуск тепловой энергии от источника тепловой энергии (полезный отпуск)</t>
  </si>
  <si>
    <t>5</t>
  </si>
  <si>
    <t>Потери тепловой энергии в сети (нормативные)*</t>
  </si>
  <si>
    <t>5.1</t>
  </si>
  <si>
    <t>- через изоляцию</t>
  </si>
  <si>
    <t>5.2</t>
  </si>
  <si>
    <t>- с потерями теплоносителя</t>
  </si>
  <si>
    <t>5.3</t>
  </si>
  <si>
    <t>то же в % к отпуску тепловой энергии от источника тепловой энергии</t>
  </si>
  <si>
    <t>6</t>
  </si>
  <si>
    <t>Отпуск тепловой энергии из тепловой сети (полезный отпуск), всего</t>
  </si>
  <si>
    <t>1.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</si>
  <si>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в целом по единой теплоснабжающей организации.</t>
  </si>
  <si>
    <t>2.</t>
  </si>
  <si>
    <t>В стр. 3 заполняется расход тепловой энергии на хозяйственные нужды только на источнике тепловой энергии.</t>
  </si>
  <si>
    <t>3.</t>
  </si>
  <si>
    <t>Стр. 4 = стр. 1 + стр. 2 - стр. 3.</t>
  </si>
  <si>
    <t>4.</t>
  </si>
  <si>
    <t>Стр. 6 = стр. 4 - стр. 5.</t>
  </si>
  <si>
    <t>5.</t>
  </si>
  <si>
    <t>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</si>
  <si>
    <t>7</t>
  </si>
  <si>
    <t>Приложение 4.3</t>
  </si>
  <si>
    <t>Суммарная договорная (заявленная) тепловая нагрузка по всем догово-рам тепло-снабжения, Гкал/час</t>
  </si>
  <si>
    <t>в т.ч. по нерегули-руемым договорам, Гкал/час</t>
  </si>
  <si>
    <t>Суммарный полезный отпуск тепловой энергии энергия,
тыс. Гкал</t>
  </si>
  <si>
    <t>в т.ч. по нерегули-руемым договорам, тыс. Гкал</t>
  </si>
  <si>
    <t>Всего отпущено потребителям</t>
  </si>
  <si>
    <t>Вода</t>
  </si>
  <si>
    <t>Отборный пар</t>
  </si>
  <si>
    <t>- от 1,2 до 2,5 кгс/кв. см</t>
  </si>
  <si>
    <t>- от 2,5 до 7,0 кгс/кв. см</t>
  </si>
  <si>
    <t>- от 7,0 до 13,0 кгс/кв. см</t>
  </si>
  <si>
    <t>- свыше 13,0 кгс/кв. см</t>
  </si>
  <si>
    <t>Острый и редуцированный пар</t>
  </si>
  <si>
    <t>В том числе
Население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</si>
  <si>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теплоснабжающей, теплосетевой организации, в целом по единой теплоснабжающей организации.</t>
  </si>
  <si>
    <t>Может заполняться с помесячной разбивкой.</t>
  </si>
  <si>
    <t>Приложение 4.4</t>
  </si>
  <si>
    <t>№ п/п</t>
  </si>
  <si>
    <t>%</t>
  </si>
  <si>
    <t>2.2</t>
  </si>
  <si>
    <t>на производство тепловой энергии</t>
  </si>
  <si>
    <t>2.2.1</t>
  </si>
  <si>
    <t>Отпуск тепловой энергии, поставляемой с коллекторов источника тепловой энергии</t>
  </si>
  <si>
    <t>тыс. Гкал</t>
  </si>
  <si>
    <t>8</t>
  </si>
  <si>
    <t>Расход теплоэнергии на хозяйственные нужды:</t>
  </si>
  <si>
    <t>Установленная тепловая мощность 2 источника тепловой энергии</t>
  </si>
  <si>
    <t>т.(8452)47-97-47.</t>
  </si>
  <si>
    <t>Примечание. В строках 16, 18  указан суммарный расход топлива (тыс.т.у.т.) на производство тепловой энергии и производственные нужды предприятия.</t>
  </si>
  <si>
    <t>Газ, 8190 ккал/кг.н.т.</t>
  </si>
  <si>
    <t>Газ, 8190 ккал/кг н.т.</t>
  </si>
  <si>
    <t xml:space="preserve">Заместитель генерального директора  по экономике и финансам                                            </t>
  </si>
  <si>
    <t xml:space="preserve">  А.Б. Юдин</t>
  </si>
  <si>
    <t>В.А. Юшин</t>
  </si>
  <si>
    <t>Главный энергетик                                                                                    В.А. Юшин</t>
  </si>
  <si>
    <t>Заместитель генерального директора  и финансам                                А.Б. Юдин</t>
  </si>
  <si>
    <t>по экономике и финансам</t>
  </si>
  <si>
    <t xml:space="preserve">                   Главный энергетик                                                                           В.А. Юшин</t>
  </si>
  <si>
    <t>Главный энергетик                                                                      В.А. Юшин</t>
  </si>
  <si>
    <t>Главный энергетик                                                             В.А. Юшин</t>
  </si>
  <si>
    <t>Заместитель генерального директора  по экономике и финансам                             А.Б. Юдин</t>
  </si>
  <si>
    <t>Главный энергетик                                                                                                       В.А. Юшин</t>
  </si>
  <si>
    <t>Заместитель ген. директора по экономике и финансам                                                     А.Б. Юдин</t>
  </si>
  <si>
    <t>Главный энергетик                                                                                                                В.А. Юшин</t>
  </si>
  <si>
    <t>Заместитель генерального директора  по экономике и финансам                          А.Б. Юдин</t>
  </si>
  <si>
    <t>2020 г.</t>
  </si>
  <si>
    <t>Заместитель ген. директора по экономике и финансам                             А.Б. Юдин</t>
  </si>
  <si>
    <t>Заместитель ген. директора  по экономике и финансам                        А.Б. Юдин</t>
  </si>
  <si>
    <t>по экономике и финснсам</t>
  </si>
  <si>
    <t>Главный энергетик                                                                                   В.А. Юшин</t>
  </si>
  <si>
    <t>Заместитель генерального директора                                                      А.Б. Юдин</t>
  </si>
  <si>
    <t xml:space="preserve">Заместитель генерального директора                                       </t>
  </si>
  <si>
    <t>по экономике и финансам                                                          А.Б. Юдин</t>
  </si>
  <si>
    <t>2018 год</t>
  </si>
  <si>
    <t>фактически понесенные расходы в году 2019 по данным регулируемой организации</t>
  </si>
  <si>
    <t>год 2020</t>
  </si>
  <si>
    <t>Главный энергетик                                                          В.А.Юшин</t>
  </si>
  <si>
    <t>2020 г</t>
  </si>
  <si>
    <t>Период
регулирования</t>
  </si>
  <si>
    <t>Главный энергетик                                                                              В.А.Юшин</t>
  </si>
  <si>
    <t>Главный энергетик                                                                             В. А. Юшин</t>
  </si>
  <si>
    <t>Главный энергетик                                                                            В. А. Юшин</t>
  </si>
  <si>
    <t>Базовый период 2020г.</t>
  </si>
  <si>
    <t>Период регулирования 2021г.</t>
  </si>
  <si>
    <t>2021 г</t>
  </si>
  <si>
    <t xml:space="preserve">Базовый период 2020 г. </t>
  </si>
  <si>
    <t>Заместитель ген. директора</t>
  </si>
  <si>
    <t>Базовый период 2020 г.</t>
  </si>
  <si>
    <t>Период регулирования 2021 г.</t>
  </si>
  <si>
    <t>базовый период 2020 г.</t>
  </si>
  <si>
    <t>период регулиро-вания 2021г.</t>
  </si>
  <si>
    <t>Базовый
период 2020</t>
  </si>
  <si>
    <t>Период регулирования 2021</t>
  </si>
  <si>
    <t>ФАКТ 2019 г</t>
  </si>
  <si>
    <t xml:space="preserve">Базовый период 2020г </t>
  </si>
  <si>
    <t>Период регулирования 2021г</t>
  </si>
  <si>
    <r>
      <t xml:space="preserve">Базовый период </t>
    </r>
    <r>
      <rPr>
        <b/>
        <sz val="11"/>
        <rFont val="Times New Roman"/>
        <family val="1"/>
      </rPr>
      <t>2020</t>
    </r>
    <r>
      <rPr>
        <sz val="11"/>
        <rFont val="Times New Roman"/>
        <family val="1"/>
      </rPr>
      <t xml:space="preserve"> г</t>
    </r>
  </si>
  <si>
    <r>
      <t xml:space="preserve">Период регу-лирования </t>
    </r>
    <r>
      <rPr>
        <b/>
        <sz val="11"/>
        <rFont val="Times New Roman"/>
        <family val="1"/>
      </rPr>
      <t>2021</t>
    </r>
    <r>
      <rPr>
        <sz val="11"/>
        <rFont val="Times New Roman"/>
        <family val="1"/>
      </rPr>
      <t xml:space="preserve"> г</t>
    </r>
  </si>
  <si>
    <t>Базовый 2020 г
период</t>
  </si>
  <si>
    <t>Период регулирования 2021 г</t>
  </si>
  <si>
    <t>Утверждено 2019 г
на базовый период</t>
  </si>
  <si>
    <t>Выполнено 2019 г
в течение базового периода</t>
  </si>
  <si>
    <t>План 2020 г
на период регулирования</t>
  </si>
  <si>
    <t>Источник финансирова-ния на период регулирования 2021 г</t>
  </si>
  <si>
    <t>2021 г.</t>
  </si>
  <si>
    <t>год 2021</t>
  </si>
  <si>
    <t>фактически понесенные расходы в году 2019 по данным регули-руемой организации</t>
  </si>
  <si>
    <t>прогноз расходов на год 2020 по данным регулируе-мой орга-низации</t>
  </si>
  <si>
    <t>фактически понесенные расходы в году2020 по данным регули-руемой организации</t>
  </si>
  <si>
    <t>прогноз рас-ходов на год 2021 по данным ре-гулируемой организации</t>
  </si>
  <si>
    <t>прогноз расходов на год 2020 по данным регулируемой организации</t>
  </si>
  <si>
    <t>прогноз рас-ходов на год
2021по данным регулируемой организации</t>
  </si>
  <si>
    <t>факт в году 2019 по дан-ным регули-руемой организации</t>
  </si>
  <si>
    <t>прогноз на год 2020по данным регулируе-мой орга-низации</t>
  </si>
  <si>
    <t>факт в году 2020 по данным регули-руемой организации</t>
  </si>
  <si>
    <t>прогноз на год 2021 по данным ре-гулируемой организации</t>
  </si>
  <si>
    <t xml:space="preserve">    Смета фактических затрат по тепловой энергии по                                    АО "НПП "Алмаз" за 2019 год</t>
  </si>
  <si>
    <t>Базовый период 2020 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</si>
</sst>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00"/>
    <numFmt numFmtId="184" formatCode="0.0000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10"/>
      <name val="Arial Cyr"/>
      <family val="0"/>
    </font>
    <font>
      <sz val="10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4"/>
      <name val="Times New Roman CYR"/>
      <family val="0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8"/>
      <name val="Times New Roman CYR"/>
      <family val="0"/>
    </font>
    <font>
      <sz val="8"/>
      <name val="Times New Roman Cyr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66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/>
    </xf>
    <xf numFmtId="0" fontId="5" fillId="0" borderId="16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2" fillId="0" borderId="0" xfId="52">
      <alignment/>
      <protection/>
    </xf>
    <xf numFmtId="0" fontId="14" fillId="0" borderId="0" xfId="52" applyFont="1" applyBorder="1" applyAlignment="1">
      <alignment horizontal="center"/>
      <protection/>
    </xf>
    <xf numFmtId="0" fontId="16" fillId="0" borderId="17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33" borderId="19" xfId="52" applyFont="1" applyFill="1" applyBorder="1" applyAlignment="1">
      <alignment horizontal="center"/>
      <protection/>
    </xf>
    <xf numFmtId="0" fontId="16" fillId="34" borderId="19" xfId="52" applyFont="1" applyFill="1" applyBorder="1" applyAlignment="1">
      <alignment horizontal="center"/>
      <protection/>
    </xf>
    <xf numFmtId="0" fontId="16" fillId="35" borderId="20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0" fontId="16" fillId="33" borderId="20" xfId="52" applyFont="1" applyFill="1" applyBorder="1" applyAlignment="1">
      <alignment horizontal="center"/>
      <protection/>
    </xf>
    <xf numFmtId="0" fontId="16" fillId="36" borderId="20" xfId="52" applyFont="1" applyFill="1" applyBorder="1" applyAlignment="1">
      <alignment horizontal="center"/>
      <protection/>
    </xf>
    <xf numFmtId="0" fontId="16" fillId="34" borderId="20" xfId="52" applyFont="1" applyFill="1" applyBorder="1" applyAlignment="1">
      <alignment horizontal="center"/>
      <protection/>
    </xf>
    <xf numFmtId="0" fontId="16" fillId="0" borderId="21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33" borderId="0" xfId="52" applyFont="1" applyFill="1" applyBorder="1" applyAlignment="1">
      <alignment horizontal="center"/>
      <protection/>
    </xf>
    <xf numFmtId="0" fontId="16" fillId="34" borderId="0" xfId="52" applyFont="1" applyFill="1" applyBorder="1" applyAlignment="1">
      <alignment horizontal="center"/>
      <protection/>
    </xf>
    <xf numFmtId="0" fontId="16" fillId="35" borderId="22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6" fillId="33" borderId="22" xfId="52" applyFont="1" applyFill="1" applyBorder="1" applyAlignment="1">
      <alignment horizontal="center"/>
      <protection/>
    </xf>
    <xf numFmtId="0" fontId="16" fillId="36" borderId="22" xfId="52" applyFont="1" applyFill="1" applyBorder="1" applyAlignment="1">
      <alignment horizontal="center"/>
      <protection/>
    </xf>
    <xf numFmtId="0" fontId="16" fillId="34" borderId="22" xfId="52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center"/>
      <protection/>
    </xf>
    <xf numFmtId="0" fontId="16" fillId="0" borderId="23" xfId="52" applyFont="1" applyFill="1" applyBorder="1" applyAlignment="1">
      <alignment horizontal="center"/>
      <protection/>
    </xf>
    <xf numFmtId="0" fontId="16" fillId="33" borderId="10" xfId="52" applyFont="1" applyFill="1" applyBorder="1" applyAlignment="1">
      <alignment horizontal="center"/>
      <protection/>
    </xf>
    <xf numFmtId="0" fontId="16" fillId="34" borderId="10" xfId="52" applyFont="1" applyFill="1" applyBorder="1" applyAlignment="1">
      <alignment horizontal="center"/>
      <protection/>
    </xf>
    <xf numFmtId="0" fontId="16" fillId="35" borderId="10" xfId="52" applyFont="1" applyFill="1" applyBorder="1" applyAlignment="1">
      <alignment horizontal="center"/>
      <protection/>
    </xf>
    <xf numFmtId="0" fontId="16" fillId="0" borderId="11" xfId="52" applyFont="1" applyFill="1" applyBorder="1" applyAlignment="1">
      <alignment horizontal="center"/>
      <protection/>
    </xf>
    <xf numFmtId="0" fontId="16" fillId="36" borderId="10" xfId="52" applyFont="1" applyFill="1" applyBorder="1" applyAlignment="1">
      <alignment horizontal="center"/>
      <protection/>
    </xf>
    <xf numFmtId="0" fontId="16" fillId="0" borderId="17" xfId="52" applyFont="1" applyBorder="1">
      <alignment/>
      <protection/>
    </xf>
    <xf numFmtId="0" fontId="17" fillId="0" borderId="20" xfId="52" applyFont="1" applyFill="1" applyBorder="1" applyAlignment="1">
      <alignment horizontal="center"/>
      <protection/>
    </xf>
    <xf numFmtId="0" fontId="17" fillId="0" borderId="18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0" borderId="20" xfId="52" applyFont="1" applyFill="1" applyBorder="1" applyAlignment="1">
      <alignment horizontal="center"/>
      <protection/>
    </xf>
    <xf numFmtId="0" fontId="15" fillId="33" borderId="20" xfId="52" applyFont="1" applyFill="1" applyBorder="1" applyAlignment="1">
      <alignment horizontal="center"/>
      <protection/>
    </xf>
    <xf numFmtId="0" fontId="15" fillId="0" borderId="22" xfId="52" applyFont="1" applyFill="1" applyBorder="1" applyAlignment="1">
      <alignment horizontal="center"/>
      <protection/>
    </xf>
    <xf numFmtId="0" fontId="15" fillId="34" borderId="20" xfId="52" applyFont="1" applyFill="1" applyBorder="1" applyAlignment="1">
      <alignment horizontal="center"/>
      <protection/>
    </xf>
    <xf numFmtId="0" fontId="15" fillId="35" borderId="20" xfId="52" applyFont="1" applyFill="1" applyBorder="1" applyAlignment="1">
      <alignment horizontal="center"/>
      <protection/>
    </xf>
    <xf numFmtId="0" fontId="15" fillId="0" borderId="19" xfId="52" applyFont="1" applyFill="1" applyBorder="1" applyAlignment="1">
      <alignment horizontal="center"/>
      <protection/>
    </xf>
    <xf numFmtId="0" fontId="15" fillId="36" borderId="20" xfId="52" applyFont="1" applyFill="1" applyBorder="1" applyAlignment="1">
      <alignment horizontal="center"/>
      <protection/>
    </xf>
    <xf numFmtId="0" fontId="16" fillId="0" borderId="24" xfId="52" applyFont="1" applyFill="1" applyBorder="1">
      <alignment/>
      <protection/>
    </xf>
    <xf numFmtId="0" fontId="17" fillId="0" borderId="25" xfId="52" applyFont="1" applyFill="1" applyBorder="1" applyAlignment="1">
      <alignment horizontal="center"/>
      <protection/>
    </xf>
    <xf numFmtId="0" fontId="17" fillId="0" borderId="26" xfId="52" applyFont="1" applyFill="1" applyBorder="1" applyAlignment="1">
      <alignment horizontal="center"/>
      <protection/>
    </xf>
    <xf numFmtId="0" fontId="15" fillId="0" borderId="27" xfId="52" applyFont="1" applyFill="1" applyBorder="1" applyAlignment="1">
      <alignment horizontal="center"/>
      <protection/>
    </xf>
    <xf numFmtId="0" fontId="15" fillId="0" borderId="25" xfId="52" applyFont="1" applyFill="1" applyBorder="1" applyAlignment="1">
      <alignment horizontal="center"/>
      <protection/>
    </xf>
    <xf numFmtId="0" fontId="15" fillId="34" borderId="25" xfId="52" applyFont="1" applyFill="1" applyBorder="1" applyAlignment="1">
      <alignment horizontal="center"/>
      <protection/>
    </xf>
    <xf numFmtId="1" fontId="15" fillId="33" borderId="22" xfId="52" applyNumberFormat="1" applyFont="1" applyFill="1" applyBorder="1" applyAlignment="1">
      <alignment horizontal="center"/>
      <protection/>
    </xf>
    <xf numFmtId="1" fontId="15" fillId="0" borderId="22" xfId="52" applyNumberFormat="1" applyFont="1" applyFill="1" applyBorder="1" applyAlignment="1">
      <alignment horizontal="center"/>
      <protection/>
    </xf>
    <xf numFmtId="0" fontId="17" fillId="0" borderId="25" xfId="52" applyFont="1" applyFill="1" applyBorder="1">
      <alignment/>
      <protection/>
    </xf>
    <xf numFmtId="0" fontId="17" fillId="0" borderId="27" xfId="52" applyFont="1" applyFill="1" applyBorder="1" applyAlignment="1">
      <alignment horizontal="center"/>
      <protection/>
    </xf>
    <xf numFmtId="0" fontId="17" fillId="33" borderId="25" xfId="52" applyFont="1" applyFill="1" applyBorder="1" applyAlignment="1">
      <alignment horizontal="center"/>
      <protection/>
    </xf>
    <xf numFmtId="0" fontId="17" fillId="34" borderId="25" xfId="52" applyFont="1" applyFill="1" applyBorder="1" applyAlignment="1">
      <alignment horizontal="center"/>
      <protection/>
    </xf>
    <xf numFmtId="0" fontId="17" fillId="35" borderId="25" xfId="52" applyFont="1" applyFill="1" applyBorder="1" applyAlignment="1">
      <alignment horizontal="center"/>
      <protection/>
    </xf>
    <xf numFmtId="0" fontId="17" fillId="36" borderId="25" xfId="52" applyFont="1" applyFill="1" applyBorder="1" applyAlignment="1">
      <alignment horizontal="center"/>
      <protection/>
    </xf>
    <xf numFmtId="0" fontId="15" fillId="37" borderId="28" xfId="52" applyFont="1" applyFill="1" applyBorder="1">
      <alignment/>
      <protection/>
    </xf>
    <xf numFmtId="0" fontId="15" fillId="37" borderId="14" xfId="52" applyFont="1" applyFill="1" applyBorder="1" applyAlignment="1">
      <alignment horizontal="center"/>
      <protection/>
    </xf>
    <xf numFmtId="0" fontId="15" fillId="37" borderId="13" xfId="52" applyFont="1" applyFill="1" applyBorder="1" applyAlignment="1">
      <alignment horizontal="center"/>
      <protection/>
    </xf>
    <xf numFmtId="2" fontId="15" fillId="37" borderId="29" xfId="52" applyNumberFormat="1" applyFont="1" applyFill="1" applyBorder="1" applyAlignment="1">
      <alignment horizontal="center"/>
      <protection/>
    </xf>
    <xf numFmtId="172" fontId="15" fillId="37" borderId="14" xfId="52" applyNumberFormat="1" applyFont="1" applyFill="1" applyBorder="1" applyAlignment="1">
      <alignment horizontal="center"/>
      <protection/>
    </xf>
    <xf numFmtId="2" fontId="15" fillId="37" borderId="14" xfId="52" applyNumberFormat="1" applyFont="1" applyFill="1" applyBorder="1" applyAlignment="1">
      <alignment horizontal="center"/>
      <protection/>
    </xf>
    <xf numFmtId="172" fontId="17" fillId="37" borderId="30" xfId="52" applyNumberFormat="1" applyFont="1" applyFill="1" applyBorder="1" applyAlignment="1">
      <alignment horizontal="center"/>
      <protection/>
    </xf>
    <xf numFmtId="0" fontId="15" fillId="37" borderId="29" xfId="52" applyFont="1" applyFill="1" applyBorder="1" applyAlignment="1">
      <alignment horizontal="center"/>
      <protection/>
    </xf>
    <xf numFmtId="0" fontId="15" fillId="36" borderId="14" xfId="52" applyFont="1" applyFill="1" applyBorder="1" applyAlignment="1">
      <alignment horizontal="center"/>
      <protection/>
    </xf>
    <xf numFmtId="0" fontId="15" fillId="34" borderId="14" xfId="52" applyFont="1" applyFill="1" applyBorder="1" applyAlignment="1">
      <alignment horizontal="center"/>
      <protection/>
    </xf>
    <xf numFmtId="0" fontId="16" fillId="35" borderId="20" xfId="52" applyFont="1" applyFill="1" applyBorder="1">
      <alignment/>
      <protection/>
    </xf>
    <xf numFmtId="0" fontId="17" fillId="0" borderId="19" xfId="52" applyFont="1" applyFill="1" applyBorder="1" applyAlignment="1">
      <alignment horizontal="center"/>
      <protection/>
    </xf>
    <xf numFmtId="0" fontId="17" fillId="33" borderId="20" xfId="52" applyFont="1" applyFill="1" applyBorder="1" applyAlignment="1">
      <alignment horizontal="center"/>
      <protection/>
    </xf>
    <xf numFmtId="172" fontId="17" fillId="0" borderId="19" xfId="52" applyNumberFormat="1" applyFont="1" applyFill="1" applyBorder="1" applyAlignment="1">
      <alignment horizontal="center"/>
      <protection/>
    </xf>
    <xf numFmtId="0" fontId="17" fillId="36" borderId="20" xfId="52" applyFont="1" applyFill="1" applyBorder="1" applyAlignment="1">
      <alignment horizontal="center"/>
      <protection/>
    </xf>
    <xf numFmtId="0" fontId="17" fillId="34" borderId="20" xfId="52" applyFont="1" applyFill="1" applyBorder="1" applyAlignment="1">
      <alignment horizontal="center"/>
      <protection/>
    </xf>
    <xf numFmtId="0" fontId="16" fillId="0" borderId="0" xfId="52" applyFont="1">
      <alignment/>
      <protection/>
    </xf>
    <xf numFmtId="0" fontId="18" fillId="0" borderId="0" xfId="52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5" fillId="0" borderId="25" xfId="52" applyFont="1" applyFill="1" applyBorder="1" applyAlignment="1">
      <alignment horizontal="center"/>
      <protection/>
    </xf>
    <xf numFmtId="0" fontId="15" fillId="0" borderId="26" xfId="52" applyFont="1" applyFill="1" applyBorder="1" applyAlignment="1">
      <alignment horizontal="center"/>
      <protection/>
    </xf>
    <xf numFmtId="0" fontId="15" fillId="0" borderId="27" xfId="52" applyFont="1" applyFill="1" applyBorder="1" applyAlignment="1">
      <alignment horizontal="center"/>
      <protection/>
    </xf>
    <xf numFmtId="0" fontId="15" fillId="33" borderId="25" xfId="52" applyFont="1" applyFill="1" applyBorder="1" applyAlignment="1">
      <alignment horizontal="center"/>
      <protection/>
    </xf>
    <xf numFmtId="172" fontId="15" fillId="0" borderId="25" xfId="52" applyNumberFormat="1" applyFont="1" applyFill="1" applyBorder="1" applyAlignment="1">
      <alignment horizontal="center"/>
      <protection/>
    </xf>
    <xf numFmtId="0" fontId="15" fillId="34" borderId="25" xfId="52" applyFont="1" applyFill="1" applyBorder="1" applyAlignment="1">
      <alignment horizontal="center"/>
      <protection/>
    </xf>
    <xf numFmtId="0" fontId="15" fillId="35" borderId="25" xfId="52" applyFont="1" applyFill="1" applyBorder="1" applyAlignment="1">
      <alignment horizontal="center"/>
      <protection/>
    </xf>
    <xf numFmtId="1" fontId="15" fillId="33" borderId="25" xfId="52" applyNumberFormat="1" applyFont="1" applyFill="1" applyBorder="1" applyAlignment="1">
      <alignment horizontal="center"/>
      <protection/>
    </xf>
    <xf numFmtId="172" fontId="15" fillId="0" borderId="27" xfId="52" applyNumberFormat="1" applyFont="1" applyFill="1" applyBorder="1" applyAlignment="1">
      <alignment horizontal="center"/>
      <protection/>
    </xf>
    <xf numFmtId="0" fontId="15" fillId="36" borderId="25" xfId="52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" fontId="15" fillId="34" borderId="25" xfId="52" applyNumberFormat="1" applyFont="1" applyFill="1" applyBorder="1" applyAlignment="1">
      <alignment horizontal="center"/>
      <protection/>
    </xf>
    <xf numFmtId="0" fontId="14" fillId="0" borderId="0" xfId="52" applyFont="1">
      <alignment/>
      <protection/>
    </xf>
    <xf numFmtId="0" fontId="21" fillId="0" borderId="0" xfId="0" applyFont="1" applyAlignment="1">
      <alignment horizontal="left"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6" fillId="0" borderId="31" xfId="53" applyFont="1" applyBorder="1" applyAlignment="1">
      <alignment wrapText="1"/>
      <protection/>
    </xf>
    <xf numFmtId="3" fontId="23" fillId="0" borderId="15" xfId="53" applyNumberFormat="1" applyFont="1" applyFill="1" applyBorder="1" applyAlignment="1">
      <alignment horizontal="left" wrapText="1"/>
      <protection/>
    </xf>
    <xf numFmtId="0" fontId="28" fillId="0" borderId="31" xfId="53" applyFont="1" applyBorder="1" applyAlignment="1">
      <alignment wrapText="1"/>
      <protection/>
    </xf>
    <xf numFmtId="0" fontId="29" fillId="0" borderId="0" xfId="53" applyFont="1" applyFill="1">
      <alignment/>
      <protection/>
    </xf>
    <xf numFmtId="0" fontId="28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22" fillId="0" borderId="0" xfId="0" applyNumberFormat="1" applyFont="1" applyBorder="1" applyAlignment="1">
      <alignment horizontal="left"/>
    </xf>
    <xf numFmtId="0" fontId="2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justify" vertical="top" wrapText="1"/>
    </xf>
    <xf numFmtId="0" fontId="37" fillId="0" borderId="2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2" xfId="0" applyFont="1" applyBorder="1" applyAlignment="1">
      <alignment vertical="top" wrapText="1"/>
    </xf>
    <xf numFmtId="174" fontId="39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39" fillId="0" borderId="0" xfId="0" applyNumberFormat="1" applyFont="1" applyBorder="1" applyAlignment="1">
      <alignment horizontal="center"/>
    </xf>
    <xf numFmtId="0" fontId="37" fillId="0" borderId="21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/>
    </xf>
    <xf numFmtId="0" fontId="31" fillId="0" borderId="10" xfId="0" applyFont="1" applyBorder="1" applyAlignment="1">
      <alignment/>
    </xf>
    <xf numFmtId="0" fontId="38" fillId="0" borderId="21" xfId="0" applyFont="1" applyBorder="1" applyAlignment="1">
      <alignment/>
    </xf>
    <xf numFmtId="0" fontId="41" fillId="0" borderId="0" xfId="0" applyFont="1" applyAlignment="1">
      <alignment/>
    </xf>
    <xf numFmtId="0" fontId="38" fillId="0" borderId="20" xfId="0" applyFont="1" applyBorder="1" applyAlignment="1">
      <alignment vertical="top" wrapText="1"/>
    </xf>
    <xf numFmtId="0" fontId="38" fillId="0" borderId="22" xfId="0" applyFont="1" applyBorder="1" applyAlignment="1">
      <alignment vertical="top" wrapText="1"/>
    </xf>
    <xf numFmtId="0" fontId="40" fillId="0" borderId="22" xfId="0" applyFont="1" applyBorder="1" applyAlignment="1">
      <alignment/>
    </xf>
    <xf numFmtId="0" fontId="38" fillId="0" borderId="14" xfId="0" applyFont="1" applyBorder="1" applyAlignment="1">
      <alignment vertical="top" wrapText="1"/>
    </xf>
    <xf numFmtId="0" fontId="0" fillId="0" borderId="22" xfId="0" applyBorder="1" applyAlignment="1">
      <alignment/>
    </xf>
    <xf numFmtId="0" fontId="37" fillId="0" borderId="20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174" fontId="38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5" fillId="0" borderId="32" xfId="0" applyFont="1" applyBorder="1" applyAlignment="1">
      <alignment horizontal="left" vertical="top"/>
    </xf>
    <xf numFmtId="0" fontId="30" fillId="0" borderId="0" xfId="0" applyFont="1" applyAlignment="1">
      <alignment horizontal="left"/>
    </xf>
    <xf numFmtId="0" fontId="6" fillId="0" borderId="31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 horizontal="left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NumberFormat="1" applyFont="1" applyBorder="1" applyAlignment="1">
      <alignment horizontal="left"/>
    </xf>
    <xf numFmtId="0" fontId="5" fillId="0" borderId="33" xfId="0" applyFont="1" applyBorder="1" applyAlignment="1">
      <alignment horizontal="left" vertical="top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24" fillId="0" borderId="31" xfId="53" applyFont="1" applyBorder="1" applyAlignment="1">
      <alignment horizontal="center" vertical="center" wrapText="1"/>
      <protection/>
    </xf>
    <xf numFmtId="0" fontId="36" fillId="0" borderId="31" xfId="53" applyFont="1" applyBorder="1" applyAlignment="1">
      <alignment horizontal="center" vertical="center" wrapText="1"/>
      <protection/>
    </xf>
    <xf numFmtId="172" fontId="26" fillId="0" borderId="31" xfId="53" applyNumberFormat="1" applyFont="1" applyBorder="1" applyAlignment="1">
      <alignment wrapText="1"/>
      <protection/>
    </xf>
    <xf numFmtId="172" fontId="27" fillId="0" borderId="31" xfId="53" applyNumberFormat="1" applyFont="1" applyBorder="1" applyAlignment="1">
      <alignment wrapText="1"/>
      <protection/>
    </xf>
    <xf numFmtId="0" fontId="28" fillId="0" borderId="0" xfId="53" applyFont="1" applyAlignment="1">
      <alignment horizontal="center"/>
      <protection/>
    </xf>
    <xf numFmtId="2" fontId="15" fillId="0" borderId="25" xfId="52" applyNumberFormat="1" applyFont="1" applyFill="1" applyBorder="1" applyAlignment="1">
      <alignment horizontal="center"/>
      <protection/>
    </xf>
    <xf numFmtId="172" fontId="26" fillId="0" borderId="31" xfId="53" applyNumberFormat="1" applyFont="1" applyFill="1" applyBorder="1" applyAlignment="1">
      <alignment horizontal="right" wrapText="1"/>
      <protection/>
    </xf>
    <xf numFmtId="0" fontId="5" fillId="0" borderId="15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172" fontId="24" fillId="0" borderId="0" xfId="53" applyNumberFormat="1" applyFont="1">
      <alignment/>
      <protection/>
    </xf>
    <xf numFmtId="2" fontId="15" fillId="0" borderId="22" xfId="52" applyNumberFormat="1" applyFont="1" applyFill="1" applyBorder="1" applyAlignment="1">
      <alignment horizontal="center"/>
      <protection/>
    </xf>
    <xf numFmtId="0" fontId="15" fillId="0" borderId="22" xfId="52" applyFont="1" applyFill="1" applyBorder="1" applyAlignment="1">
      <alignment horizontal="center"/>
      <protection/>
    </xf>
    <xf numFmtId="0" fontId="15" fillId="0" borderId="12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33" borderId="22" xfId="52" applyFont="1" applyFill="1" applyBorder="1" applyAlignment="1">
      <alignment horizontal="center"/>
      <protection/>
    </xf>
    <xf numFmtId="2" fontId="15" fillId="0" borderId="27" xfId="52" applyNumberFormat="1" applyFont="1" applyFill="1" applyBorder="1" applyAlignment="1">
      <alignment horizontal="center"/>
      <protection/>
    </xf>
    <xf numFmtId="172" fontId="36" fillId="0" borderId="31" xfId="53" applyNumberFormat="1" applyFont="1" applyBorder="1" applyAlignment="1">
      <alignment horizontal="center" vertical="center" wrapText="1"/>
      <protection/>
    </xf>
    <xf numFmtId="172" fontId="36" fillId="0" borderId="31" xfId="53" applyNumberFormat="1" applyFont="1" applyBorder="1" applyAlignment="1">
      <alignment horizontal="center" wrapText="1"/>
      <protection/>
    </xf>
    <xf numFmtId="172" fontId="28" fillId="0" borderId="31" xfId="53" applyNumberFormat="1" applyFont="1" applyBorder="1" applyAlignment="1">
      <alignment horizontal="center"/>
      <protection/>
    </xf>
    <xf numFmtId="172" fontId="28" fillId="0" borderId="31" xfId="53" applyNumberFormat="1" applyFont="1" applyBorder="1" applyAlignment="1">
      <alignment horizontal="center" wrapText="1"/>
      <protection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9" fillId="0" borderId="35" xfId="0" applyNumberFormat="1" applyFont="1" applyBorder="1" applyAlignment="1">
      <alignment horizontal="left"/>
    </xf>
    <xf numFmtId="1" fontId="15" fillId="35" borderId="25" xfId="5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wrapText="1"/>
    </xf>
    <xf numFmtId="0" fontId="14" fillId="0" borderId="0" xfId="52" applyFont="1" applyAlignment="1">
      <alignment horizontal="center"/>
      <protection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2" fontId="6" fillId="0" borderId="3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8" fillId="38" borderId="0" xfId="0" applyFont="1" applyFill="1" applyAlignment="1">
      <alignment horizontal="right"/>
    </xf>
    <xf numFmtId="0" fontId="44" fillId="38" borderId="0" xfId="0" applyFont="1" applyFill="1" applyAlignment="1">
      <alignment/>
    </xf>
    <xf numFmtId="0" fontId="44" fillId="38" borderId="0" xfId="0" applyFont="1" applyFill="1" applyAlignment="1">
      <alignment horizontal="right"/>
    </xf>
    <xf numFmtId="0" fontId="6" fillId="38" borderId="0" xfId="0" applyFont="1" applyFill="1" applyAlignment="1">
      <alignment horizontal="right"/>
    </xf>
    <xf numFmtId="0" fontId="45" fillId="0" borderId="0" xfId="53" applyFont="1">
      <alignment/>
      <protection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1" fillId="39" borderId="16" xfId="0" applyFont="1" applyFill="1" applyBorder="1" applyAlignment="1">
      <alignment horizontal="left" vertical="center" wrapText="1"/>
    </xf>
    <xf numFmtId="0" fontId="11" fillId="38" borderId="16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38" borderId="16" xfId="0" applyNumberFormat="1" applyFont="1" applyFill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49" fontId="46" fillId="38" borderId="16" xfId="0" applyNumberFormat="1" applyFont="1" applyFill="1" applyBorder="1" applyAlignment="1">
      <alignment horizontal="left" vertical="center" wrapText="1"/>
    </xf>
    <xf numFmtId="49" fontId="11" fillId="39" borderId="16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38" borderId="27" xfId="0" applyNumberFormat="1" applyFont="1" applyFill="1" applyBorder="1" applyAlignment="1">
      <alignment horizontal="left" vertical="center" wrapText="1"/>
    </xf>
    <xf numFmtId="49" fontId="11" fillId="40" borderId="16" xfId="0" applyNumberFormat="1" applyFont="1" applyFill="1" applyBorder="1" applyAlignment="1">
      <alignment horizontal="left" vertical="center" wrapText="1"/>
    </xf>
    <xf numFmtId="0" fontId="31" fillId="38" borderId="0" xfId="0" applyFont="1" applyFill="1" applyAlignment="1">
      <alignment horizontal="right"/>
    </xf>
    <xf numFmtId="0" fontId="36" fillId="38" borderId="0" xfId="0" applyFont="1" applyFill="1" applyAlignment="1">
      <alignment horizontal="right"/>
    </xf>
    <xf numFmtId="172" fontId="5" fillId="0" borderId="31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top" wrapText="1"/>
    </xf>
    <xf numFmtId="0" fontId="85" fillId="0" borderId="0" xfId="0" applyFont="1" applyAlignment="1">
      <alignment vertical="top" wrapText="1"/>
    </xf>
    <xf numFmtId="172" fontId="15" fillId="5" borderId="27" xfId="52" applyNumberFormat="1" applyFont="1" applyFill="1" applyBorder="1" applyAlignment="1">
      <alignment horizontal="center"/>
      <protection/>
    </xf>
    <xf numFmtId="2" fontId="15" fillId="5" borderId="27" xfId="52" applyNumberFormat="1" applyFont="1" applyFill="1" applyBorder="1" applyAlignment="1">
      <alignment horizontal="center"/>
      <protection/>
    </xf>
    <xf numFmtId="0" fontId="37" fillId="0" borderId="22" xfId="0" applyFont="1" applyBorder="1" applyAlignment="1">
      <alignment horizontal="center" vertical="top"/>
    </xf>
    <xf numFmtId="0" fontId="50" fillId="0" borderId="0" xfId="0" applyNumberFormat="1" applyFont="1" applyBorder="1" applyAlignment="1">
      <alignment horizontal="left"/>
    </xf>
    <xf numFmtId="0" fontId="51" fillId="0" borderId="0" xfId="52" applyFont="1">
      <alignment/>
      <protection/>
    </xf>
    <xf numFmtId="0" fontId="12" fillId="0" borderId="0" xfId="52" applyFont="1">
      <alignment/>
      <protection/>
    </xf>
    <xf numFmtId="1" fontId="4" fillId="0" borderId="31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30" fillId="0" borderId="0" xfId="0" applyFont="1" applyAlignment="1">
      <alignment horizontal="center" vertical="center" wrapText="1"/>
    </xf>
    <xf numFmtId="0" fontId="14" fillId="0" borderId="0" xfId="52" applyFont="1" applyAlignment="1">
      <alignment horizontal="left" vertical="top" wrapText="1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3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 indent="3"/>
    </xf>
    <xf numFmtId="0" fontId="5" fillId="0" borderId="47" xfId="0" applyFont="1" applyBorder="1" applyAlignment="1">
      <alignment horizontal="left" vertical="center" wrapText="1" indent="3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 wrapText="1" indent="3"/>
    </xf>
    <xf numFmtId="0" fontId="5" fillId="0" borderId="16" xfId="0" applyFont="1" applyBorder="1" applyAlignment="1">
      <alignment horizontal="left" vertical="center" wrapText="1" indent="3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3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textRotation="90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 wrapText="1"/>
    </xf>
    <xf numFmtId="176" fontId="3" fillId="0" borderId="49" xfId="0" applyNumberFormat="1" applyFont="1" applyBorder="1" applyAlignment="1">
      <alignment horizontal="center"/>
    </xf>
    <xf numFmtId="176" fontId="3" fillId="0" borderId="50" xfId="0" applyNumberFormat="1" applyFont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76" fontId="3" fillId="0" borderId="52" xfId="0" applyNumberFormat="1" applyFont="1" applyBorder="1" applyAlignment="1">
      <alignment horizontal="center"/>
    </xf>
    <xf numFmtId="176" fontId="3" fillId="0" borderId="53" xfId="0" applyNumberFormat="1" applyFont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176" fontId="3" fillId="0" borderId="49" xfId="0" applyNumberFormat="1" applyFont="1" applyFill="1" applyBorder="1" applyAlignment="1">
      <alignment horizontal="center"/>
    </xf>
    <xf numFmtId="176" fontId="3" fillId="0" borderId="50" xfId="0" applyNumberFormat="1" applyFont="1" applyFill="1" applyBorder="1" applyAlignment="1">
      <alignment horizontal="center"/>
    </xf>
    <xf numFmtId="176" fontId="3" fillId="0" borderId="51" xfId="0" applyNumberFormat="1" applyFont="1" applyFill="1" applyBorder="1" applyAlignment="1">
      <alignment horizontal="center"/>
    </xf>
    <xf numFmtId="176" fontId="3" fillId="0" borderId="33" xfId="0" applyNumberFormat="1" applyFont="1" applyFill="1" applyBorder="1" applyAlignment="1">
      <alignment horizontal="center"/>
    </xf>
    <xf numFmtId="176" fontId="3" fillId="0" borderId="52" xfId="0" applyNumberFormat="1" applyFont="1" applyFill="1" applyBorder="1" applyAlignment="1">
      <alignment horizontal="center"/>
    </xf>
    <xf numFmtId="176" fontId="3" fillId="0" borderId="53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justify" vertical="top" wrapText="1"/>
    </xf>
    <xf numFmtId="172" fontId="5" fillId="0" borderId="31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76" fontId="5" fillId="0" borderId="31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2" fontId="5" fillId="0" borderId="31" xfId="0" applyNumberFormat="1" applyFont="1" applyBorder="1" applyAlignment="1">
      <alignment horizontal="center" vertical="top"/>
    </xf>
    <xf numFmtId="176" fontId="5" fillId="0" borderId="31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6" fontId="5" fillId="0" borderId="15" xfId="0" applyNumberFormat="1" applyFont="1" applyFill="1" applyBorder="1" applyAlignment="1">
      <alignment horizontal="center" vertical="top"/>
    </xf>
    <xf numFmtId="176" fontId="5" fillId="0" borderId="27" xfId="0" applyNumberFormat="1" applyFont="1" applyFill="1" applyBorder="1" applyAlignment="1">
      <alignment horizontal="center" vertical="top"/>
    </xf>
    <xf numFmtId="176" fontId="5" fillId="0" borderId="16" xfId="0" applyNumberFormat="1" applyFont="1" applyFill="1" applyBorder="1" applyAlignment="1">
      <alignment horizontal="center" vertical="top"/>
    </xf>
    <xf numFmtId="176" fontId="5" fillId="0" borderId="15" xfId="0" applyNumberFormat="1" applyFont="1" applyBorder="1" applyAlignment="1">
      <alignment horizontal="center" vertical="top"/>
    </xf>
    <xf numFmtId="176" fontId="5" fillId="0" borderId="27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 indent="2"/>
    </xf>
    <xf numFmtId="0" fontId="5" fillId="0" borderId="16" xfId="0" applyFont="1" applyBorder="1" applyAlignment="1">
      <alignment horizontal="left" vertical="top" wrapText="1" indent="2"/>
    </xf>
    <xf numFmtId="172" fontId="5" fillId="0" borderId="31" xfId="0" applyNumberFormat="1" applyFont="1" applyBorder="1" applyAlignment="1">
      <alignment horizontal="center" vertical="top"/>
    </xf>
    <xf numFmtId="172" fontId="5" fillId="0" borderId="31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31" xfId="0" applyNumberFormat="1" applyFont="1" applyFill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53" xfId="0" applyNumberFormat="1" applyFont="1" applyBorder="1" applyAlignment="1">
      <alignment horizontal="center" vertical="center" textRotation="90" wrapText="1"/>
    </xf>
    <xf numFmtId="0" fontId="5" fillId="0" borderId="55" xfId="0" applyNumberFormat="1" applyFont="1" applyBorder="1" applyAlignment="1">
      <alignment horizontal="center" vertical="center" textRotation="90" wrapText="1"/>
    </xf>
    <xf numFmtId="0" fontId="5" fillId="0" borderId="23" xfId="0" applyNumberFormat="1" applyFont="1" applyBorder="1" applyAlignment="1">
      <alignment horizontal="center" vertical="top" wrapText="1"/>
    </xf>
    <xf numFmtId="0" fontId="5" fillId="0" borderId="56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33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11" fillId="0" borderId="43" xfId="0" applyNumberFormat="1" applyFont="1" applyFill="1" applyBorder="1" applyAlignment="1">
      <alignment horizontal="center" vertical="top"/>
    </xf>
    <xf numFmtId="0" fontId="11" fillId="0" borderId="31" xfId="0" applyNumberFormat="1" applyFont="1" applyFill="1" applyBorder="1" applyAlignment="1">
      <alignment horizontal="center" vertical="top"/>
    </xf>
    <xf numFmtId="0" fontId="11" fillId="0" borderId="27" xfId="0" applyNumberFormat="1" applyFont="1" applyFill="1" applyBorder="1" applyAlignment="1">
      <alignment horizontal="left" vertical="top" wrapText="1"/>
    </xf>
    <xf numFmtId="2" fontId="12" fillId="0" borderId="15" xfId="52" applyNumberFormat="1" applyFill="1" applyBorder="1" applyAlignment="1">
      <alignment vertical="top"/>
      <protection/>
    </xf>
    <xf numFmtId="2" fontId="12" fillId="0" borderId="27" xfId="52" applyNumberFormat="1" applyFill="1" applyBorder="1" applyAlignment="1">
      <alignment vertical="top"/>
      <protection/>
    </xf>
    <xf numFmtId="2" fontId="12" fillId="0" borderId="16" xfId="52" applyNumberFormat="1" applyFill="1" applyBorder="1" applyAlignment="1">
      <alignment vertical="top"/>
      <protection/>
    </xf>
    <xf numFmtId="1" fontId="12" fillId="0" borderId="31" xfId="52" applyNumberFormat="1" applyFill="1" applyBorder="1" applyAlignment="1">
      <alignment vertical="top"/>
      <protection/>
    </xf>
    <xf numFmtId="0" fontId="12" fillId="0" borderId="31" xfId="52" applyFill="1" applyBorder="1">
      <alignment/>
      <protection/>
    </xf>
    <xf numFmtId="0" fontId="12" fillId="0" borderId="31" xfId="52" applyFill="1" applyBorder="1" applyAlignment="1">
      <alignment vertical="top"/>
      <protection/>
    </xf>
    <xf numFmtId="1" fontId="12" fillId="0" borderId="31" xfId="52" applyNumberFormat="1" applyFill="1" applyBorder="1">
      <alignment/>
      <protection/>
    </xf>
    <xf numFmtId="0" fontId="5" fillId="0" borderId="43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left" vertical="top" wrapText="1"/>
    </xf>
    <xf numFmtId="2" fontId="12" fillId="0" borderId="15" xfId="52" applyNumberFormat="1" applyFill="1" applyBorder="1">
      <alignment/>
      <protection/>
    </xf>
    <xf numFmtId="0" fontId="12" fillId="0" borderId="27" xfId="52" applyFill="1" applyBorder="1">
      <alignment/>
      <protection/>
    </xf>
    <xf numFmtId="0" fontId="12" fillId="0" borderId="16" xfId="52" applyFill="1" applyBorder="1">
      <alignment/>
      <protection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vertical="top"/>
    </xf>
    <xf numFmtId="1" fontId="5" fillId="0" borderId="27" xfId="0" applyNumberFormat="1" applyFont="1" applyFill="1" applyBorder="1" applyAlignment="1">
      <alignment vertical="top"/>
    </xf>
    <xf numFmtId="1" fontId="5" fillId="0" borderId="16" xfId="0" applyNumberFormat="1" applyFont="1" applyFill="1" applyBorder="1" applyAlignment="1">
      <alignment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left" vertical="top" wrapText="1"/>
    </xf>
    <xf numFmtId="0" fontId="5" fillId="0" borderId="32" xfId="0" applyNumberFormat="1" applyFont="1" applyFill="1" applyBorder="1" applyAlignment="1">
      <alignment horizontal="center" vertical="top"/>
    </xf>
    <xf numFmtId="0" fontId="5" fillId="0" borderId="55" xfId="0" applyNumberFormat="1" applyFont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/>
    </xf>
    <xf numFmtId="0" fontId="22" fillId="0" borderId="0" xfId="0" applyNumberFormat="1" applyFont="1" applyBorder="1" applyAlignment="1">
      <alignment horizontal="left"/>
    </xf>
    <xf numFmtId="0" fontId="5" fillId="0" borderId="54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left" vertical="top" wrapText="1"/>
    </xf>
    <xf numFmtId="0" fontId="5" fillId="0" borderId="44" xfId="0" applyNumberFormat="1" applyFont="1" applyBorder="1" applyAlignment="1">
      <alignment horizontal="center" vertical="top"/>
    </xf>
    <xf numFmtId="0" fontId="5" fillId="0" borderId="46" xfId="0" applyNumberFormat="1" applyFont="1" applyBorder="1" applyAlignment="1">
      <alignment horizontal="left" vertical="top" wrapText="1"/>
    </xf>
    <xf numFmtId="0" fontId="5" fillId="0" borderId="57" xfId="0" applyNumberFormat="1" applyFont="1" applyBorder="1" applyAlignment="1">
      <alignment horizontal="center" vertical="top"/>
    </xf>
    <xf numFmtId="0" fontId="5" fillId="0" borderId="48" xfId="0" applyNumberFormat="1" applyFont="1" applyBorder="1" applyAlignment="1">
      <alignment horizontal="center" vertical="top"/>
    </xf>
    <xf numFmtId="0" fontId="7" fillId="0" borderId="5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172" fontId="5" fillId="0" borderId="15" xfId="0" applyNumberFormat="1" applyFon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wrapText="1"/>
    </xf>
    <xf numFmtId="172" fontId="5" fillId="0" borderId="27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5" fillId="38" borderId="27" xfId="0" applyNumberFormat="1" applyFont="1" applyFill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5" fillId="38" borderId="15" xfId="0" applyNumberFormat="1" applyFont="1" applyFill="1" applyBorder="1" applyAlignment="1">
      <alignment horizontal="left" vertical="center" wrapText="1"/>
    </xf>
    <xf numFmtId="49" fontId="46" fillId="0" borderId="27" xfId="0" applyNumberFormat="1" applyFont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21" fillId="0" borderId="49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21" fillId="0" borderId="51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center" vertical="top" wrapText="1"/>
    </xf>
    <xf numFmtId="0" fontId="21" fillId="0" borderId="53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49" xfId="0" applyNumberFormat="1" applyFont="1" applyBorder="1" applyAlignment="1">
      <alignment horizontal="center" vertical="top" wrapText="1"/>
    </xf>
    <xf numFmtId="0" fontId="5" fillId="0" borderId="50" xfId="0" applyNumberFormat="1" applyFont="1" applyBorder="1" applyAlignment="1">
      <alignment horizontal="center" vertical="top" wrapText="1"/>
    </xf>
    <xf numFmtId="0" fontId="5" fillId="0" borderId="51" xfId="0" applyNumberFormat="1" applyFont="1" applyBorder="1" applyAlignment="1">
      <alignment horizontal="center" vertical="top" wrapText="1"/>
    </xf>
    <xf numFmtId="0" fontId="5" fillId="0" borderId="34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0" fontId="5" fillId="0" borderId="33" xfId="0" applyNumberFormat="1" applyFont="1" applyBorder="1" applyAlignment="1">
      <alignment horizontal="center" vertical="top" wrapText="1"/>
    </xf>
    <xf numFmtId="0" fontId="5" fillId="0" borderId="52" xfId="0" applyNumberFormat="1" applyFont="1" applyBorder="1" applyAlignment="1">
      <alignment horizontal="center" vertical="top" wrapText="1"/>
    </xf>
    <xf numFmtId="0" fontId="5" fillId="0" borderId="53" xfId="0" applyNumberFormat="1" applyFont="1" applyBorder="1" applyAlignment="1">
      <alignment horizontal="center" vertical="top" wrapText="1"/>
    </xf>
    <xf numFmtId="0" fontId="21" fillId="0" borderId="49" xfId="0" applyNumberFormat="1" applyFont="1" applyBorder="1" applyAlignment="1">
      <alignment horizontal="center" vertical="top" wrapText="1"/>
    </xf>
    <xf numFmtId="0" fontId="21" fillId="0" borderId="50" xfId="0" applyNumberFormat="1" applyFont="1" applyBorder="1" applyAlignment="1">
      <alignment horizontal="center" vertical="top" wrapText="1"/>
    </xf>
    <xf numFmtId="0" fontId="21" fillId="0" borderId="51" xfId="0" applyNumberFormat="1" applyFont="1" applyBorder="1" applyAlignment="1">
      <alignment horizontal="center" vertical="top" wrapText="1"/>
    </xf>
    <xf numFmtId="0" fontId="21" fillId="0" borderId="34" xfId="0" applyNumberFormat="1" applyFont="1" applyBorder="1" applyAlignment="1">
      <alignment horizontal="center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21" fillId="0" borderId="35" xfId="0" applyNumberFormat="1" applyFont="1" applyBorder="1" applyAlignment="1">
      <alignment horizontal="center" vertical="top" wrapText="1"/>
    </xf>
    <xf numFmtId="0" fontId="21" fillId="0" borderId="33" xfId="0" applyNumberFormat="1" applyFont="1" applyBorder="1" applyAlignment="1">
      <alignment horizontal="center" vertical="top" wrapText="1"/>
    </xf>
    <xf numFmtId="0" fontId="21" fillId="0" borderId="52" xfId="0" applyNumberFormat="1" applyFont="1" applyBorder="1" applyAlignment="1">
      <alignment horizontal="center" vertical="top" wrapText="1"/>
    </xf>
    <xf numFmtId="0" fontId="21" fillId="0" borderId="53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27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21" fillId="0" borderId="31" xfId="0" applyNumberFormat="1" applyFont="1" applyBorder="1" applyAlignment="1">
      <alignment horizontal="center" vertical="top" wrapText="1"/>
    </xf>
    <xf numFmtId="0" fontId="21" fillId="0" borderId="15" xfId="0" applyNumberFormat="1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 wrapText="1"/>
    </xf>
    <xf numFmtId="0" fontId="21" fillId="0" borderId="16" xfId="0" applyNumberFormat="1" applyFont="1" applyBorder="1" applyAlignment="1">
      <alignment horizontal="center" vertical="top" wrapText="1"/>
    </xf>
    <xf numFmtId="174" fontId="5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left" vertical="top" wrapText="1"/>
    </xf>
    <xf numFmtId="175" fontId="5" fillId="0" borderId="3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2" fontId="5" fillId="0" borderId="31" xfId="0" applyNumberFormat="1" applyFont="1" applyFill="1" applyBorder="1" applyAlignment="1">
      <alignment horizontal="center" vertical="center"/>
    </xf>
    <xf numFmtId="174" fontId="5" fillId="0" borderId="3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1" fontId="5" fillId="0" borderId="15" xfId="0" applyNumberFormat="1" applyFont="1" applyBorder="1" applyAlignment="1">
      <alignment horizontal="center" vertical="top"/>
    </xf>
    <xf numFmtId="1" fontId="5" fillId="0" borderId="27" xfId="0" applyNumberFormat="1" applyFont="1" applyBorder="1" applyAlignment="1">
      <alignment horizontal="center" vertical="top"/>
    </xf>
    <xf numFmtId="1" fontId="5" fillId="0" borderId="16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top" wrapText="1" indent="1"/>
    </xf>
    <xf numFmtId="49" fontId="5" fillId="0" borderId="27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 indent="1"/>
    </xf>
    <xf numFmtId="0" fontId="5" fillId="0" borderId="16" xfId="0" applyNumberFormat="1" applyFont="1" applyBorder="1" applyAlignment="1">
      <alignment horizontal="left" vertical="top" wrapText="1" indent="1"/>
    </xf>
    <xf numFmtId="49" fontId="5" fillId="0" borderId="27" xfId="0" applyNumberFormat="1" applyFont="1" applyBorder="1" applyAlignment="1">
      <alignment horizontal="left" vertical="top" wrapText="1" indent="4"/>
    </xf>
    <xf numFmtId="49" fontId="5" fillId="0" borderId="16" xfId="0" applyNumberFormat="1" applyFont="1" applyBorder="1" applyAlignment="1">
      <alignment horizontal="left" vertical="top" wrapText="1" indent="4"/>
    </xf>
    <xf numFmtId="172" fontId="5" fillId="0" borderId="15" xfId="0" applyNumberFormat="1" applyFont="1" applyBorder="1" applyAlignment="1">
      <alignment horizontal="center" vertical="top"/>
    </xf>
    <xf numFmtId="172" fontId="5" fillId="0" borderId="27" xfId="0" applyNumberFormat="1" applyFont="1" applyBorder="1" applyAlignment="1">
      <alignment horizontal="center" vertical="top"/>
    </xf>
    <xf numFmtId="172" fontId="5" fillId="0" borderId="16" xfId="0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left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top"/>
    </xf>
    <xf numFmtId="172" fontId="5" fillId="0" borderId="27" xfId="0" applyNumberFormat="1" applyFont="1" applyFill="1" applyBorder="1" applyAlignment="1">
      <alignment horizontal="center" vertical="top"/>
    </xf>
    <xf numFmtId="172" fontId="5" fillId="0" borderId="16" xfId="0" applyNumberFormat="1" applyFont="1" applyFill="1" applyBorder="1" applyAlignment="1">
      <alignment horizontal="center" vertical="top"/>
    </xf>
    <xf numFmtId="0" fontId="11" fillId="0" borderId="27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172" fontId="11" fillId="0" borderId="15" xfId="0" applyNumberFormat="1" applyFont="1" applyBorder="1" applyAlignment="1">
      <alignment horizontal="center" vertical="top"/>
    </xf>
    <xf numFmtId="172" fontId="11" fillId="0" borderId="27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top"/>
    </xf>
    <xf numFmtId="1" fontId="5" fillId="0" borderId="27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horizontal="left" vertical="top"/>
    </xf>
    <xf numFmtId="0" fontId="5" fillId="0" borderId="27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/>
    </xf>
    <xf numFmtId="0" fontId="5" fillId="0" borderId="5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top"/>
    </xf>
    <xf numFmtId="2" fontId="5" fillId="0" borderId="27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16" fillId="0" borderId="21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5" fillId="0" borderId="20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6" fillId="0" borderId="28" xfId="52" applyFont="1" applyFill="1" applyBorder="1" applyAlignment="1">
      <alignment horizontal="center"/>
      <protection/>
    </xf>
    <xf numFmtId="0" fontId="16" fillId="0" borderId="13" xfId="52" applyFont="1" applyFill="1" applyBorder="1" applyAlignment="1">
      <alignment horizontal="center"/>
      <protection/>
    </xf>
    <xf numFmtId="0" fontId="16" fillId="0" borderId="29" xfId="52" applyFont="1" applyFill="1" applyBorder="1" applyAlignment="1">
      <alignment horizontal="center"/>
      <protection/>
    </xf>
    <xf numFmtId="0" fontId="13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center"/>
      <protection/>
    </xf>
    <xf numFmtId="0" fontId="15" fillId="0" borderId="20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15" fillId="0" borderId="14" xfId="52" applyFont="1" applyFill="1" applyBorder="1" applyAlignment="1">
      <alignment horizontal="center" vertical="center"/>
      <protection/>
    </xf>
    <xf numFmtId="0" fontId="16" fillId="0" borderId="17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49" fontId="11" fillId="0" borderId="15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0" fontId="34" fillId="0" borderId="0" xfId="0" applyNumberFormat="1" applyFont="1" applyBorder="1" applyAlignment="1">
      <alignment horizontal="center" wrapText="1"/>
    </xf>
    <xf numFmtId="1" fontId="5" fillId="0" borderId="3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left" vertical="top"/>
    </xf>
    <xf numFmtId="0" fontId="19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25" fillId="0" borderId="52" xfId="53" applyFont="1" applyFill="1" applyBorder="1" applyAlignment="1">
      <alignment horizontal="center" wrapText="1"/>
      <protection/>
    </xf>
    <xf numFmtId="0" fontId="0" fillId="0" borderId="5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 по тепловой энергии новая 2005г.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47"/>
  <sheetViews>
    <sheetView zoomScalePageLayoutView="0" workbookViewId="0" topLeftCell="A4">
      <selection activeCell="E37" sqref="E37"/>
    </sheetView>
  </sheetViews>
  <sheetFormatPr defaultColWidth="9.140625" defaultRowHeight="15"/>
  <cols>
    <col min="1" max="1" width="3.7109375" style="0" customWidth="1"/>
    <col min="2" max="2" width="43.7109375" style="0" customWidth="1"/>
    <col min="3" max="3" width="15.28125" style="0" customWidth="1"/>
    <col min="4" max="4" width="26.140625" style="0" customWidth="1"/>
    <col min="5" max="5" width="22.8515625" style="0" customWidth="1"/>
    <col min="6" max="6" width="24.140625" style="0" customWidth="1"/>
  </cols>
  <sheetData>
    <row r="1" ht="15">
      <c r="F1" s="1" t="s">
        <v>757</v>
      </c>
    </row>
    <row r="2" spans="2:10" ht="70.5" customHeight="1" thickBot="1">
      <c r="B2" s="287" t="s">
        <v>509</v>
      </c>
      <c r="C2" s="287"/>
      <c r="D2" s="287"/>
      <c r="E2" s="287"/>
      <c r="F2" s="287"/>
      <c r="G2" s="130"/>
      <c r="H2" s="130"/>
      <c r="I2" s="130"/>
      <c r="J2" s="130"/>
    </row>
    <row r="3" ht="15.75" hidden="1" thickBot="1"/>
    <row r="4" spans="2:6" ht="49.5" customHeight="1" thickBot="1">
      <c r="B4" s="2" t="s">
        <v>758</v>
      </c>
      <c r="C4" s="3" t="s">
        <v>759</v>
      </c>
      <c r="D4" s="3" t="s">
        <v>760</v>
      </c>
      <c r="E4" s="3" t="s">
        <v>761</v>
      </c>
      <c r="F4" s="3" t="s">
        <v>762</v>
      </c>
    </row>
    <row r="5" spans="2:6" ht="33" customHeight="1">
      <c r="B5" s="155" t="s">
        <v>843</v>
      </c>
      <c r="C5" s="156"/>
      <c r="D5" s="4"/>
      <c r="E5" s="167"/>
      <c r="F5" s="168"/>
    </row>
    <row r="6" spans="2:6" ht="15.75">
      <c r="B6" s="176" t="s">
        <v>828</v>
      </c>
      <c r="C6" s="174"/>
      <c r="D6" s="169"/>
      <c r="E6" s="162"/>
      <c r="F6" s="164"/>
    </row>
    <row r="7" spans="2:6" ht="15.75">
      <c r="B7" s="155" t="s">
        <v>842</v>
      </c>
      <c r="C7" s="157" t="s">
        <v>763</v>
      </c>
      <c r="D7" s="5">
        <v>11</v>
      </c>
      <c r="E7" s="162">
        <v>0.281</v>
      </c>
      <c r="F7" s="163">
        <f>D7*E7</f>
        <v>3.091</v>
      </c>
    </row>
    <row r="8" spans="2:6" ht="16.5" thickBot="1">
      <c r="B8" s="173"/>
      <c r="C8" s="157"/>
      <c r="D8" s="5"/>
      <c r="E8" s="162"/>
      <c r="F8" s="164"/>
    </row>
    <row r="9" spans="2:6" ht="32.25" customHeight="1" thickBot="1">
      <c r="B9" s="161" t="s">
        <v>764</v>
      </c>
      <c r="C9" s="8" t="s">
        <v>763</v>
      </c>
      <c r="D9" s="3">
        <v>0.06</v>
      </c>
      <c r="E9" s="165"/>
      <c r="F9" s="166"/>
    </row>
    <row r="10" spans="2:6" ht="31.5">
      <c r="B10" s="175" t="s">
        <v>838</v>
      </c>
      <c r="C10" s="159"/>
      <c r="D10" s="192"/>
      <c r="E10" s="167"/>
      <c r="F10" s="167"/>
    </row>
    <row r="11" spans="2:6" ht="15.75">
      <c r="B11" s="173" t="s">
        <v>831</v>
      </c>
      <c r="C11" s="157"/>
      <c r="D11" s="157"/>
      <c r="E11" s="162"/>
      <c r="F11" s="162"/>
    </row>
    <row r="12" spans="2:6" ht="31.5">
      <c r="B12" s="173" t="s">
        <v>832</v>
      </c>
      <c r="C12" s="157" t="s">
        <v>763</v>
      </c>
      <c r="D12" s="190">
        <v>0.06</v>
      </c>
      <c r="E12" s="279">
        <v>194.42</v>
      </c>
      <c r="F12" s="279">
        <f>D12*E12</f>
        <v>11.665199999999999</v>
      </c>
    </row>
    <row r="13" spans="2:6" ht="15.75">
      <c r="B13" s="176" t="s">
        <v>836</v>
      </c>
      <c r="C13" s="157"/>
      <c r="D13" s="174" t="s">
        <v>830</v>
      </c>
      <c r="E13" s="162"/>
      <c r="F13" s="162"/>
    </row>
    <row r="14" spans="2:6" ht="15.75">
      <c r="B14" s="176" t="s">
        <v>837</v>
      </c>
      <c r="C14" s="188"/>
      <c r="D14" s="188"/>
      <c r="E14" s="188"/>
      <c r="F14" s="188"/>
    </row>
    <row r="15" spans="2:6" ht="15.75">
      <c r="B15" s="182" t="s">
        <v>829</v>
      </c>
      <c r="C15" s="157"/>
      <c r="D15" s="190">
        <v>22.6652</v>
      </c>
      <c r="E15" s="162">
        <v>1.025</v>
      </c>
      <c r="F15" s="193">
        <f>D15*E15</f>
        <v>23.231829999999995</v>
      </c>
    </row>
    <row r="16" spans="2:6" ht="16.5" thickBot="1">
      <c r="B16" s="182"/>
      <c r="C16" s="157"/>
      <c r="D16" s="190"/>
      <c r="E16" s="162"/>
      <c r="F16" s="193"/>
    </row>
    <row r="17" spans="2:6" ht="31.5">
      <c r="B17" s="184" t="s">
        <v>839</v>
      </c>
      <c r="C17" s="159"/>
      <c r="D17" s="189"/>
      <c r="E17" s="167"/>
      <c r="F17" s="167"/>
    </row>
    <row r="18" spans="2:6" ht="47.25">
      <c r="B18" s="174" t="s">
        <v>833</v>
      </c>
      <c r="C18" s="157" t="s">
        <v>763</v>
      </c>
      <c r="D18" s="190">
        <v>0.06</v>
      </c>
      <c r="E18" s="162"/>
      <c r="F18" s="162"/>
    </row>
    <row r="19" spans="2:6" ht="15.75">
      <c r="B19" s="185" t="s">
        <v>840</v>
      </c>
      <c r="C19" s="157"/>
      <c r="D19" s="190" t="s">
        <v>835</v>
      </c>
      <c r="E19" s="162">
        <v>42.86</v>
      </c>
      <c r="F19" s="162">
        <f>D18*E19</f>
        <v>2.5715999999999997</v>
      </c>
    </row>
    <row r="20" spans="2:6" ht="15.75">
      <c r="B20" s="185" t="s">
        <v>841</v>
      </c>
      <c r="C20" s="157"/>
      <c r="D20" s="190"/>
      <c r="E20" s="162"/>
      <c r="F20" s="162"/>
    </row>
    <row r="21" spans="2:6" ht="15.75">
      <c r="B21" s="185" t="s">
        <v>834</v>
      </c>
      <c r="C21" s="157"/>
      <c r="D21" s="190">
        <v>8.4284</v>
      </c>
      <c r="E21" s="162">
        <v>0.231</v>
      </c>
      <c r="F21" s="191">
        <f>D21*E21</f>
        <v>1.9469604</v>
      </c>
    </row>
    <row r="22" spans="2:6" ht="15.75">
      <c r="B22" s="186"/>
      <c r="C22" s="188"/>
      <c r="D22" s="188"/>
      <c r="E22" s="162"/>
      <c r="F22" s="162"/>
    </row>
    <row r="23" spans="2:6" ht="16.5" thickBot="1">
      <c r="B23" s="187"/>
      <c r="C23" s="158"/>
      <c r="D23" s="9"/>
      <c r="E23" s="9"/>
      <c r="F23" s="9"/>
    </row>
    <row r="24" spans="2:6" ht="33.75" customHeight="1" thickBot="1">
      <c r="B24" s="160" t="s">
        <v>765</v>
      </c>
      <c r="C24" s="6" t="s">
        <v>766</v>
      </c>
      <c r="D24" s="8" t="s">
        <v>438</v>
      </c>
      <c r="E24" s="177"/>
      <c r="F24" s="178"/>
    </row>
    <row r="25" spans="2:6" ht="35.25" customHeight="1" thickBot="1">
      <c r="B25" s="7" t="s">
        <v>767</v>
      </c>
      <c r="C25" s="6" t="s">
        <v>768</v>
      </c>
      <c r="D25" s="6" t="s">
        <v>438</v>
      </c>
      <c r="E25" s="177"/>
      <c r="F25" s="178"/>
    </row>
    <row r="26" spans="2:6" ht="48.75" customHeight="1" thickBot="1">
      <c r="B26" s="7" t="s">
        <v>769</v>
      </c>
      <c r="C26" s="6" t="s">
        <v>770</v>
      </c>
      <c r="D26" s="6" t="s">
        <v>438</v>
      </c>
      <c r="E26" s="179"/>
      <c r="F26" s="180"/>
    </row>
    <row r="27" spans="5:6" ht="19.5" thickBot="1">
      <c r="E27" s="181" t="s">
        <v>771</v>
      </c>
      <c r="F27" s="170">
        <f>F7+F15+F21</f>
        <v>28.269790399999998</v>
      </c>
    </row>
    <row r="28" spans="5:6" ht="18.75">
      <c r="E28" s="171"/>
      <c r="F28" s="172"/>
    </row>
    <row r="29" ht="15">
      <c r="B29" s="10" t="s">
        <v>772</v>
      </c>
    </row>
    <row r="30" spans="2:4" ht="15.75">
      <c r="B30" s="11" t="s">
        <v>773</v>
      </c>
      <c r="C30" s="12"/>
      <c r="D30" s="12"/>
    </row>
    <row r="31" spans="2:4" ht="15.75">
      <c r="B31" s="11" t="s">
        <v>774</v>
      </c>
      <c r="C31" s="12"/>
      <c r="D31" s="12"/>
    </row>
    <row r="32" spans="2:4" ht="18.75" customHeight="1">
      <c r="B32" s="11" t="s">
        <v>775</v>
      </c>
      <c r="C32" s="12"/>
      <c r="D32" s="12"/>
    </row>
    <row r="33" spans="2:10" ht="28.5" customHeight="1">
      <c r="B33" s="285" t="s">
        <v>776</v>
      </c>
      <c r="C33" s="286"/>
      <c r="D33" s="286"/>
      <c r="E33" s="286"/>
      <c r="F33" s="286"/>
      <c r="G33" s="286"/>
      <c r="H33" s="286"/>
      <c r="I33" s="130"/>
      <c r="J33" s="130"/>
    </row>
    <row r="34" ht="15">
      <c r="B34" s="11" t="s">
        <v>777</v>
      </c>
    </row>
    <row r="35" ht="15">
      <c r="B35" s="11"/>
    </row>
    <row r="36" ht="15">
      <c r="B36" s="11"/>
    </row>
    <row r="37" ht="15">
      <c r="B37" s="11"/>
    </row>
    <row r="38" spans="2:12" ht="15.75" customHeight="1">
      <c r="B38" s="288" t="s">
        <v>954</v>
      </c>
      <c r="C38" s="288"/>
      <c r="D38" s="275"/>
      <c r="E38" s="275"/>
      <c r="F38" s="144"/>
      <c r="G38" s="144"/>
      <c r="H38" s="144"/>
      <c r="I38" s="144"/>
      <c r="J38" s="144"/>
      <c r="L38" s="144"/>
    </row>
    <row r="39" spans="2:12" ht="15.75">
      <c r="B39" s="288"/>
      <c r="C39" s="288"/>
      <c r="D39" s="275"/>
      <c r="E39" s="276" t="s">
        <v>955</v>
      </c>
      <c r="F39" s="144"/>
      <c r="G39" s="144"/>
      <c r="H39" s="144"/>
      <c r="I39" s="144"/>
      <c r="J39" s="144"/>
      <c r="K39" s="144"/>
      <c r="L39" s="144"/>
    </row>
    <row r="40" spans="2:12" ht="15.75">
      <c r="B40" s="238"/>
      <c r="C40" s="238"/>
      <c r="D40" s="238"/>
      <c r="E40" s="238"/>
      <c r="F40" s="144"/>
      <c r="G40" s="144"/>
      <c r="H40" s="144"/>
      <c r="I40" s="144"/>
      <c r="J40" s="144"/>
      <c r="K40" s="144"/>
      <c r="L40" s="144"/>
    </row>
    <row r="41" spans="3:12" ht="15.75">
      <c r="C41" s="144"/>
      <c r="D41" s="144"/>
      <c r="F41" s="144"/>
      <c r="G41" s="144"/>
      <c r="H41" s="144"/>
      <c r="I41" s="144"/>
      <c r="J41" s="144"/>
      <c r="L41" s="144"/>
    </row>
    <row r="42" spans="2:5" ht="15.75">
      <c r="B42" s="144" t="s">
        <v>459</v>
      </c>
      <c r="E42" s="144" t="s">
        <v>956</v>
      </c>
    </row>
    <row r="46" ht="15">
      <c r="B46" s="183" t="s">
        <v>460</v>
      </c>
    </row>
    <row r="47" ht="15">
      <c r="B47" s="183" t="s">
        <v>520</v>
      </c>
    </row>
  </sheetData>
  <sheetProtection/>
  <mergeCells count="3">
    <mergeCell ref="B33:H33"/>
    <mergeCell ref="B2:F2"/>
    <mergeCell ref="B38:C39"/>
  </mergeCells>
  <printOptions/>
  <pageMargins left="0.11811023622047245" right="0" top="0.35433070866141736" bottom="0" header="0.31496062992125984" footer="0.31496062992125984"/>
  <pageSetup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CK84"/>
  <sheetViews>
    <sheetView zoomScalePageLayoutView="0" workbookViewId="0" topLeftCell="A1">
      <selection activeCell="BV7" sqref="BV7:CK68"/>
    </sheetView>
  </sheetViews>
  <sheetFormatPr defaultColWidth="0.85546875" defaultRowHeight="15"/>
  <cols>
    <col min="1" max="56" width="0.85546875" style="15" customWidth="1"/>
    <col min="57" max="57" width="0.2890625" style="15" customWidth="1"/>
    <col min="58" max="58" width="0.85546875" style="15" hidden="1" customWidth="1"/>
    <col min="59" max="16384" width="0.85546875" style="15" customWidth="1"/>
  </cols>
  <sheetData>
    <row r="1" s="13" customFormat="1" ht="12" customHeight="1"/>
    <row r="2" s="13" customFormat="1" ht="12.75" customHeight="1"/>
    <row r="3" spans="1:89" ht="15.75">
      <c r="A3" s="293" t="s">
        <v>650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</row>
    <row r="4" ht="12.75" customHeight="1"/>
    <row r="5" spans="1:89" s="16" customFormat="1" ht="42.75" customHeight="1">
      <c r="A5" s="397" t="s">
        <v>264</v>
      </c>
      <c r="B5" s="397"/>
      <c r="C5" s="397"/>
      <c r="D5" s="397"/>
      <c r="E5" s="397"/>
      <c r="F5" s="397"/>
      <c r="G5" s="397"/>
      <c r="H5" s="397"/>
      <c r="I5" s="397"/>
      <c r="J5" s="398" t="s">
        <v>778</v>
      </c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400"/>
      <c r="BG5" s="397" t="s">
        <v>759</v>
      </c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 t="s">
        <v>996</v>
      </c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</row>
    <row r="6" spans="1:89" s="17" customFormat="1" ht="15">
      <c r="A6" s="292">
        <v>1</v>
      </c>
      <c r="B6" s="292"/>
      <c r="C6" s="292"/>
      <c r="D6" s="292"/>
      <c r="E6" s="292"/>
      <c r="F6" s="292"/>
      <c r="G6" s="292"/>
      <c r="H6" s="292"/>
      <c r="I6" s="292"/>
      <c r="J6" s="308">
        <v>2</v>
      </c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10"/>
      <c r="BG6" s="292">
        <v>3</v>
      </c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308">
        <v>4</v>
      </c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10"/>
    </row>
    <row r="7" spans="1:89" s="31" customFormat="1" ht="15">
      <c r="A7" s="402" t="s">
        <v>823</v>
      </c>
      <c r="B7" s="402"/>
      <c r="C7" s="402"/>
      <c r="D7" s="402"/>
      <c r="E7" s="402"/>
      <c r="F7" s="402"/>
      <c r="G7" s="402"/>
      <c r="H7" s="402"/>
      <c r="I7" s="402"/>
      <c r="J7" s="30"/>
      <c r="K7" s="403" t="s">
        <v>651</v>
      </c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4"/>
      <c r="BG7" s="30"/>
      <c r="BH7" s="559" t="s">
        <v>652</v>
      </c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60"/>
      <c r="BV7" s="308">
        <v>4</v>
      </c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10"/>
    </row>
    <row r="8" spans="1:89" s="31" customFormat="1" ht="15">
      <c r="A8" s="402" t="s">
        <v>780</v>
      </c>
      <c r="B8" s="402"/>
      <c r="C8" s="402"/>
      <c r="D8" s="402"/>
      <c r="E8" s="402"/>
      <c r="F8" s="402"/>
      <c r="G8" s="402"/>
      <c r="H8" s="402"/>
      <c r="I8" s="402"/>
      <c r="J8" s="30"/>
      <c r="K8" s="403" t="s">
        <v>653</v>
      </c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4"/>
      <c r="BG8" s="30"/>
      <c r="BH8" s="559" t="s">
        <v>652</v>
      </c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60"/>
      <c r="BV8" s="308">
        <v>4</v>
      </c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10"/>
    </row>
    <row r="9" spans="1:89" s="31" customFormat="1" ht="15">
      <c r="A9" s="402"/>
      <c r="B9" s="402"/>
      <c r="C9" s="402"/>
      <c r="D9" s="402"/>
      <c r="E9" s="402"/>
      <c r="F9" s="402"/>
      <c r="G9" s="402"/>
      <c r="H9" s="402"/>
      <c r="I9" s="402"/>
      <c r="J9" s="30"/>
      <c r="K9" s="406" t="s">
        <v>654</v>
      </c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7"/>
      <c r="BG9" s="30"/>
      <c r="BH9" s="559" t="s">
        <v>652</v>
      </c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60"/>
      <c r="BV9" s="308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10"/>
    </row>
    <row r="10" spans="1:89" s="31" customFormat="1" ht="15">
      <c r="A10" s="402" t="s">
        <v>788</v>
      </c>
      <c r="B10" s="402"/>
      <c r="C10" s="402"/>
      <c r="D10" s="402"/>
      <c r="E10" s="402"/>
      <c r="F10" s="402"/>
      <c r="G10" s="402"/>
      <c r="H10" s="402"/>
      <c r="I10" s="402"/>
      <c r="J10" s="30"/>
      <c r="K10" s="403" t="s">
        <v>655</v>
      </c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4"/>
      <c r="BG10" s="30"/>
      <c r="BH10" s="559" t="s">
        <v>652</v>
      </c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60"/>
      <c r="BV10" s="308">
        <v>4</v>
      </c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10"/>
    </row>
    <row r="11" spans="1:89" s="31" customFormat="1" ht="15">
      <c r="A11" s="402"/>
      <c r="B11" s="402"/>
      <c r="C11" s="402"/>
      <c r="D11" s="402"/>
      <c r="E11" s="402"/>
      <c r="F11" s="402"/>
      <c r="G11" s="402"/>
      <c r="H11" s="402"/>
      <c r="I11" s="402"/>
      <c r="J11" s="30"/>
      <c r="K11" s="406" t="s">
        <v>656</v>
      </c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7"/>
      <c r="BG11" s="30"/>
      <c r="BH11" s="559" t="s">
        <v>652</v>
      </c>
      <c r="BI11" s="559"/>
      <c r="BJ11" s="559"/>
      <c r="BK11" s="559"/>
      <c r="BL11" s="559"/>
      <c r="BM11" s="559"/>
      <c r="BN11" s="559"/>
      <c r="BO11" s="559"/>
      <c r="BP11" s="559"/>
      <c r="BQ11" s="559"/>
      <c r="BR11" s="559"/>
      <c r="BS11" s="559"/>
      <c r="BT11" s="559"/>
      <c r="BU11" s="560"/>
      <c r="BV11" s="308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10"/>
    </row>
    <row r="12" spans="1:89" s="31" customFormat="1" ht="15">
      <c r="A12" s="402" t="s">
        <v>236</v>
      </c>
      <c r="B12" s="402"/>
      <c r="C12" s="402"/>
      <c r="D12" s="402"/>
      <c r="E12" s="402"/>
      <c r="F12" s="402"/>
      <c r="G12" s="402"/>
      <c r="H12" s="402"/>
      <c r="I12" s="402"/>
      <c r="J12" s="30"/>
      <c r="K12" s="403" t="s">
        <v>657</v>
      </c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4"/>
      <c r="BG12" s="30"/>
      <c r="BH12" s="559" t="s">
        <v>652</v>
      </c>
      <c r="BI12" s="559"/>
      <c r="BJ12" s="559"/>
      <c r="BK12" s="559"/>
      <c r="BL12" s="559"/>
      <c r="BM12" s="559"/>
      <c r="BN12" s="559"/>
      <c r="BO12" s="559"/>
      <c r="BP12" s="559"/>
      <c r="BQ12" s="559"/>
      <c r="BR12" s="559"/>
      <c r="BS12" s="559"/>
      <c r="BT12" s="559"/>
      <c r="BU12" s="560"/>
      <c r="BV12" s="308">
        <v>4</v>
      </c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10"/>
    </row>
    <row r="13" spans="1:89" s="31" customFormat="1" ht="15">
      <c r="A13" s="402"/>
      <c r="B13" s="402"/>
      <c r="C13" s="402"/>
      <c r="D13" s="402"/>
      <c r="E13" s="402"/>
      <c r="F13" s="402"/>
      <c r="G13" s="402"/>
      <c r="H13" s="402"/>
      <c r="I13" s="402"/>
      <c r="J13" s="30"/>
      <c r="K13" s="403" t="s">
        <v>658</v>
      </c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4"/>
      <c r="BG13" s="30"/>
      <c r="BH13" s="559" t="s">
        <v>941</v>
      </c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60"/>
      <c r="BV13" s="308">
        <v>100</v>
      </c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10"/>
    </row>
    <row r="14" spans="1:89" s="31" customFormat="1" ht="15">
      <c r="A14" s="402" t="s">
        <v>238</v>
      </c>
      <c r="B14" s="402"/>
      <c r="C14" s="402"/>
      <c r="D14" s="402"/>
      <c r="E14" s="402"/>
      <c r="F14" s="402"/>
      <c r="G14" s="402"/>
      <c r="H14" s="402"/>
      <c r="I14" s="402"/>
      <c r="J14" s="30"/>
      <c r="K14" s="403" t="s">
        <v>659</v>
      </c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4"/>
      <c r="BG14" s="30"/>
      <c r="BH14" s="559" t="s">
        <v>652</v>
      </c>
      <c r="BI14" s="559"/>
      <c r="BJ14" s="559"/>
      <c r="BK14" s="559"/>
      <c r="BL14" s="559"/>
      <c r="BM14" s="559"/>
      <c r="BN14" s="559"/>
      <c r="BO14" s="559"/>
      <c r="BP14" s="559"/>
      <c r="BQ14" s="559"/>
      <c r="BR14" s="559"/>
      <c r="BS14" s="559"/>
      <c r="BT14" s="559"/>
      <c r="BU14" s="560"/>
      <c r="BV14" s="308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10"/>
    </row>
    <row r="15" spans="1:89" s="31" customFormat="1" ht="15">
      <c r="A15" s="402" t="s">
        <v>245</v>
      </c>
      <c r="B15" s="402"/>
      <c r="C15" s="402"/>
      <c r="D15" s="402"/>
      <c r="E15" s="402"/>
      <c r="F15" s="402"/>
      <c r="G15" s="402"/>
      <c r="H15" s="402"/>
      <c r="I15" s="402"/>
      <c r="J15" s="30"/>
      <c r="K15" s="403" t="s">
        <v>660</v>
      </c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4"/>
      <c r="BG15" s="30"/>
      <c r="BH15" s="559" t="s">
        <v>652</v>
      </c>
      <c r="BI15" s="559"/>
      <c r="BJ15" s="559"/>
      <c r="BK15" s="559"/>
      <c r="BL15" s="559"/>
      <c r="BM15" s="559"/>
      <c r="BN15" s="559"/>
      <c r="BO15" s="559"/>
      <c r="BP15" s="559"/>
      <c r="BQ15" s="559"/>
      <c r="BR15" s="559"/>
      <c r="BS15" s="559"/>
      <c r="BT15" s="559"/>
      <c r="BU15" s="560"/>
      <c r="BV15" s="308">
        <v>4</v>
      </c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10"/>
    </row>
    <row r="16" spans="1:89" s="31" customFormat="1" ht="15">
      <c r="A16" s="402" t="s">
        <v>868</v>
      </c>
      <c r="B16" s="402"/>
      <c r="C16" s="402"/>
      <c r="D16" s="402"/>
      <c r="E16" s="402"/>
      <c r="F16" s="402"/>
      <c r="G16" s="402"/>
      <c r="H16" s="402"/>
      <c r="I16" s="402"/>
      <c r="J16" s="30"/>
      <c r="K16" s="403" t="s">
        <v>661</v>
      </c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4"/>
      <c r="BG16" s="30"/>
      <c r="BH16" s="559"/>
      <c r="BI16" s="559"/>
      <c r="BJ16" s="559"/>
      <c r="BK16" s="559"/>
      <c r="BL16" s="559"/>
      <c r="BM16" s="559"/>
      <c r="BN16" s="559"/>
      <c r="BO16" s="559"/>
      <c r="BP16" s="559"/>
      <c r="BQ16" s="559"/>
      <c r="BR16" s="559"/>
      <c r="BS16" s="559"/>
      <c r="BT16" s="559"/>
      <c r="BU16" s="560"/>
      <c r="BV16" s="561">
        <f>BV44</f>
        <v>20491.666666666668</v>
      </c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10"/>
    </row>
    <row r="17" spans="1:89" s="31" customFormat="1" ht="15">
      <c r="A17" s="402" t="s">
        <v>803</v>
      </c>
      <c r="B17" s="402"/>
      <c r="C17" s="402"/>
      <c r="D17" s="402"/>
      <c r="E17" s="402"/>
      <c r="F17" s="402"/>
      <c r="G17" s="402"/>
      <c r="H17" s="402"/>
      <c r="I17" s="402"/>
      <c r="J17" s="30"/>
      <c r="K17" s="403" t="s">
        <v>662</v>
      </c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4"/>
      <c r="BG17" s="30"/>
      <c r="BH17" s="559" t="s">
        <v>663</v>
      </c>
      <c r="BI17" s="559"/>
      <c r="BJ17" s="559"/>
      <c r="BK17" s="559"/>
      <c r="BL17" s="559"/>
      <c r="BM17" s="559"/>
      <c r="BN17" s="559"/>
      <c r="BO17" s="559"/>
      <c r="BP17" s="559"/>
      <c r="BQ17" s="559"/>
      <c r="BR17" s="559"/>
      <c r="BS17" s="559"/>
      <c r="BT17" s="559"/>
      <c r="BU17" s="560"/>
      <c r="BV17" s="308">
        <v>5129</v>
      </c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10"/>
    </row>
    <row r="18" spans="1:89" s="31" customFormat="1" ht="15">
      <c r="A18" s="402" t="s">
        <v>803</v>
      </c>
      <c r="B18" s="402"/>
      <c r="C18" s="402"/>
      <c r="D18" s="402"/>
      <c r="E18" s="402"/>
      <c r="F18" s="402"/>
      <c r="G18" s="402"/>
      <c r="H18" s="402"/>
      <c r="I18" s="402"/>
      <c r="J18" s="30"/>
      <c r="K18" s="403" t="s">
        <v>664</v>
      </c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4"/>
      <c r="BG18" s="30"/>
      <c r="BH18" s="559"/>
      <c r="BI18" s="559"/>
      <c r="BJ18" s="559"/>
      <c r="BK18" s="559"/>
      <c r="BL18" s="559"/>
      <c r="BM18" s="559"/>
      <c r="BN18" s="559"/>
      <c r="BO18" s="559"/>
      <c r="BP18" s="559"/>
      <c r="BQ18" s="559"/>
      <c r="BR18" s="559"/>
      <c r="BS18" s="559"/>
      <c r="BT18" s="559"/>
      <c r="BU18" s="560"/>
      <c r="BV18" s="308">
        <v>107</v>
      </c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10"/>
    </row>
    <row r="19" spans="1:89" s="31" customFormat="1" ht="30" customHeight="1">
      <c r="A19" s="402" t="s">
        <v>942</v>
      </c>
      <c r="B19" s="402"/>
      <c r="C19" s="402"/>
      <c r="D19" s="402"/>
      <c r="E19" s="402"/>
      <c r="F19" s="402"/>
      <c r="G19" s="402"/>
      <c r="H19" s="402"/>
      <c r="I19" s="402"/>
      <c r="J19" s="30"/>
      <c r="K19" s="403" t="s">
        <v>665</v>
      </c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4"/>
      <c r="BG19" s="30"/>
      <c r="BH19" s="559" t="s">
        <v>663</v>
      </c>
      <c r="BI19" s="559"/>
      <c r="BJ19" s="559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60"/>
      <c r="BV19" s="561">
        <f>BV17*BV18/100</f>
        <v>5488.03</v>
      </c>
      <c r="BW19" s="562"/>
      <c r="BX19" s="562"/>
      <c r="BY19" s="562"/>
      <c r="BZ19" s="562"/>
      <c r="CA19" s="562"/>
      <c r="CB19" s="562"/>
      <c r="CC19" s="562"/>
      <c r="CD19" s="562"/>
      <c r="CE19" s="562"/>
      <c r="CF19" s="562"/>
      <c r="CG19" s="562"/>
      <c r="CH19" s="562"/>
      <c r="CI19" s="562"/>
      <c r="CJ19" s="562"/>
      <c r="CK19" s="563"/>
    </row>
    <row r="20" spans="1:89" s="31" customFormat="1" ht="15">
      <c r="A20" s="402" t="s">
        <v>630</v>
      </c>
      <c r="B20" s="402"/>
      <c r="C20" s="402"/>
      <c r="D20" s="402"/>
      <c r="E20" s="402"/>
      <c r="F20" s="402"/>
      <c r="G20" s="402"/>
      <c r="H20" s="402"/>
      <c r="I20" s="402"/>
      <c r="J20" s="30"/>
      <c r="K20" s="403" t="s">
        <v>666</v>
      </c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4"/>
      <c r="BG20" s="30"/>
      <c r="BH20" s="559"/>
      <c r="BI20" s="559"/>
      <c r="BJ20" s="559"/>
      <c r="BK20" s="559"/>
      <c r="BL20" s="559"/>
      <c r="BM20" s="559"/>
      <c r="BN20" s="559"/>
      <c r="BO20" s="559"/>
      <c r="BP20" s="559"/>
      <c r="BQ20" s="559"/>
      <c r="BR20" s="559"/>
      <c r="BS20" s="559"/>
      <c r="BT20" s="559"/>
      <c r="BU20" s="560"/>
      <c r="BV20" s="561">
        <f>BV16</f>
        <v>20491.666666666668</v>
      </c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10"/>
    </row>
    <row r="21" spans="1:89" s="31" customFormat="1" ht="30" customHeight="1">
      <c r="A21" s="402" t="s">
        <v>630</v>
      </c>
      <c r="B21" s="402"/>
      <c r="C21" s="402"/>
      <c r="D21" s="402"/>
      <c r="E21" s="402"/>
      <c r="F21" s="402"/>
      <c r="G21" s="402"/>
      <c r="H21" s="402"/>
      <c r="I21" s="402"/>
      <c r="J21" s="30"/>
      <c r="K21" s="403" t="s">
        <v>667</v>
      </c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4"/>
      <c r="BG21" s="30"/>
      <c r="BH21" s="559"/>
      <c r="BI21" s="559"/>
      <c r="BJ21" s="559"/>
      <c r="BK21" s="559"/>
      <c r="BL21" s="559"/>
      <c r="BM21" s="559"/>
      <c r="BN21" s="559"/>
      <c r="BO21" s="559"/>
      <c r="BP21" s="559"/>
      <c r="BQ21" s="559"/>
      <c r="BR21" s="559"/>
      <c r="BS21" s="559"/>
      <c r="BT21" s="559"/>
      <c r="BU21" s="560"/>
      <c r="BV21" s="308">
        <v>1.24</v>
      </c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10"/>
    </row>
    <row r="22" spans="1:89" s="31" customFormat="1" ht="15">
      <c r="A22" s="402" t="s">
        <v>630</v>
      </c>
      <c r="B22" s="402"/>
      <c r="C22" s="402"/>
      <c r="D22" s="402"/>
      <c r="E22" s="402"/>
      <c r="F22" s="402"/>
      <c r="G22" s="402"/>
      <c r="H22" s="402"/>
      <c r="I22" s="402"/>
      <c r="J22" s="30"/>
      <c r="K22" s="403" t="s">
        <v>668</v>
      </c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4"/>
      <c r="BG22" s="30"/>
      <c r="BH22" s="559" t="s">
        <v>663</v>
      </c>
      <c r="BI22" s="559"/>
      <c r="BJ22" s="559"/>
      <c r="BK22" s="559"/>
      <c r="BL22" s="559"/>
      <c r="BM22" s="559"/>
      <c r="BN22" s="559"/>
      <c r="BO22" s="559"/>
      <c r="BP22" s="559"/>
      <c r="BQ22" s="559"/>
      <c r="BR22" s="559"/>
      <c r="BS22" s="559"/>
      <c r="BT22" s="559"/>
      <c r="BU22" s="560"/>
      <c r="BV22" s="561">
        <f>BV19*BV21</f>
        <v>6805.1572</v>
      </c>
      <c r="BW22" s="562"/>
      <c r="BX22" s="562"/>
      <c r="BY22" s="562"/>
      <c r="BZ22" s="562"/>
      <c r="CA22" s="562"/>
      <c r="CB22" s="562"/>
      <c r="CC22" s="562"/>
      <c r="CD22" s="562"/>
      <c r="CE22" s="562"/>
      <c r="CF22" s="562"/>
      <c r="CG22" s="562"/>
      <c r="CH22" s="562"/>
      <c r="CI22" s="562"/>
      <c r="CJ22" s="562"/>
      <c r="CK22" s="563"/>
    </row>
    <row r="23" spans="1:89" s="31" customFormat="1" ht="30" customHeight="1">
      <c r="A23" s="402" t="s">
        <v>669</v>
      </c>
      <c r="B23" s="402"/>
      <c r="C23" s="402"/>
      <c r="D23" s="402"/>
      <c r="E23" s="402"/>
      <c r="F23" s="402"/>
      <c r="G23" s="402"/>
      <c r="H23" s="402"/>
      <c r="I23" s="402"/>
      <c r="J23" s="30"/>
      <c r="K23" s="403" t="s">
        <v>670</v>
      </c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4"/>
      <c r="BG23" s="30"/>
      <c r="BH23" s="559"/>
      <c r="BI23" s="559"/>
      <c r="BJ23" s="559"/>
      <c r="BK23" s="559"/>
      <c r="BL23" s="559"/>
      <c r="BM23" s="559"/>
      <c r="BN23" s="559"/>
      <c r="BO23" s="559"/>
      <c r="BP23" s="559"/>
      <c r="BQ23" s="559"/>
      <c r="BR23" s="559"/>
      <c r="BS23" s="559"/>
      <c r="BT23" s="559"/>
      <c r="BU23" s="560"/>
      <c r="BV23" s="308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10"/>
    </row>
    <row r="24" spans="1:89" s="31" customFormat="1" ht="15">
      <c r="A24" s="402"/>
      <c r="B24" s="402"/>
      <c r="C24" s="402"/>
      <c r="D24" s="402"/>
      <c r="E24" s="402"/>
      <c r="F24" s="402"/>
      <c r="G24" s="402"/>
      <c r="H24" s="402"/>
      <c r="I24" s="402"/>
      <c r="J24" s="30"/>
      <c r="K24" s="564" t="s">
        <v>671</v>
      </c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564"/>
      <c r="AM24" s="564"/>
      <c r="AN24" s="564"/>
      <c r="AO24" s="564"/>
      <c r="AP24" s="564"/>
      <c r="AQ24" s="564"/>
      <c r="AR24" s="564"/>
      <c r="AS24" s="564"/>
      <c r="AT24" s="564"/>
      <c r="AU24" s="564"/>
      <c r="AV24" s="564"/>
      <c r="AW24" s="564"/>
      <c r="AX24" s="564"/>
      <c r="AY24" s="564"/>
      <c r="AZ24" s="564"/>
      <c r="BA24" s="564"/>
      <c r="BB24" s="564"/>
      <c r="BC24" s="564"/>
      <c r="BD24" s="564"/>
      <c r="BE24" s="564"/>
      <c r="BF24" s="565"/>
      <c r="BG24" s="30"/>
      <c r="BH24" s="559" t="s">
        <v>941</v>
      </c>
      <c r="BI24" s="559"/>
      <c r="BJ24" s="559"/>
      <c r="BK24" s="559"/>
      <c r="BL24" s="559"/>
      <c r="BM24" s="559"/>
      <c r="BN24" s="559"/>
      <c r="BO24" s="559"/>
      <c r="BP24" s="559"/>
      <c r="BQ24" s="559"/>
      <c r="BR24" s="559"/>
      <c r="BS24" s="559"/>
      <c r="BT24" s="559"/>
      <c r="BU24" s="560"/>
      <c r="BV24" s="308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10"/>
    </row>
    <row r="25" spans="1:89" s="31" customFormat="1" ht="15">
      <c r="A25" s="402"/>
      <c r="B25" s="402"/>
      <c r="C25" s="402"/>
      <c r="D25" s="402"/>
      <c r="E25" s="402"/>
      <c r="F25" s="402"/>
      <c r="G25" s="402"/>
      <c r="H25" s="402"/>
      <c r="I25" s="402"/>
      <c r="J25" s="30"/>
      <c r="K25" s="564" t="s">
        <v>672</v>
      </c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564"/>
      <c r="AM25" s="564"/>
      <c r="AN25" s="564"/>
      <c r="AO25" s="564"/>
      <c r="AP25" s="564"/>
      <c r="AQ25" s="564"/>
      <c r="AR25" s="564"/>
      <c r="AS25" s="564"/>
      <c r="AT25" s="564"/>
      <c r="AU25" s="564"/>
      <c r="AV25" s="564"/>
      <c r="AW25" s="564"/>
      <c r="AX25" s="564"/>
      <c r="AY25" s="564"/>
      <c r="AZ25" s="564"/>
      <c r="BA25" s="564"/>
      <c r="BB25" s="564"/>
      <c r="BC25" s="564"/>
      <c r="BD25" s="564"/>
      <c r="BE25" s="564"/>
      <c r="BF25" s="565"/>
      <c r="BG25" s="30"/>
      <c r="BH25" s="559" t="s">
        <v>663</v>
      </c>
      <c r="BI25" s="559"/>
      <c r="BJ25" s="559"/>
      <c r="BK25" s="559"/>
      <c r="BL25" s="559"/>
      <c r="BM25" s="559"/>
      <c r="BN25" s="559"/>
      <c r="BO25" s="559"/>
      <c r="BP25" s="559"/>
      <c r="BQ25" s="559"/>
      <c r="BR25" s="559"/>
      <c r="BS25" s="559"/>
      <c r="BT25" s="559"/>
      <c r="BU25" s="560"/>
      <c r="BV25" s="308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10"/>
    </row>
    <row r="26" spans="1:89" s="31" customFormat="1" ht="15">
      <c r="A26" s="402" t="s">
        <v>673</v>
      </c>
      <c r="B26" s="402"/>
      <c r="C26" s="402"/>
      <c r="D26" s="402"/>
      <c r="E26" s="402"/>
      <c r="F26" s="402"/>
      <c r="G26" s="402"/>
      <c r="H26" s="402"/>
      <c r="I26" s="402"/>
      <c r="J26" s="30"/>
      <c r="K26" s="403" t="s">
        <v>674</v>
      </c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F26" s="404"/>
      <c r="BG26" s="30"/>
      <c r="BH26" s="559"/>
      <c r="BI26" s="559"/>
      <c r="BJ26" s="559"/>
      <c r="BK26" s="559"/>
      <c r="BL26" s="559"/>
      <c r="BM26" s="559"/>
      <c r="BN26" s="559"/>
      <c r="BO26" s="559"/>
      <c r="BP26" s="559"/>
      <c r="BQ26" s="559"/>
      <c r="BR26" s="559"/>
      <c r="BS26" s="559"/>
      <c r="BT26" s="559"/>
      <c r="BU26" s="560"/>
      <c r="BV26" s="308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10"/>
    </row>
    <row r="27" spans="1:89" s="31" customFormat="1" ht="15">
      <c r="A27" s="402"/>
      <c r="B27" s="402"/>
      <c r="C27" s="402"/>
      <c r="D27" s="402"/>
      <c r="E27" s="402"/>
      <c r="F27" s="402"/>
      <c r="G27" s="402"/>
      <c r="H27" s="402"/>
      <c r="I27" s="402"/>
      <c r="J27" s="30"/>
      <c r="K27" s="564" t="s">
        <v>671</v>
      </c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  <c r="AH27" s="564"/>
      <c r="AI27" s="564"/>
      <c r="AJ27" s="564"/>
      <c r="AK27" s="564"/>
      <c r="AL27" s="564"/>
      <c r="AM27" s="564"/>
      <c r="AN27" s="564"/>
      <c r="AO27" s="564"/>
      <c r="AP27" s="564"/>
      <c r="AQ27" s="564"/>
      <c r="AR27" s="564"/>
      <c r="AS27" s="564"/>
      <c r="AT27" s="564"/>
      <c r="AU27" s="564"/>
      <c r="AV27" s="564"/>
      <c r="AW27" s="564"/>
      <c r="AX27" s="564"/>
      <c r="AY27" s="564"/>
      <c r="AZ27" s="564"/>
      <c r="BA27" s="564"/>
      <c r="BB27" s="564"/>
      <c r="BC27" s="564"/>
      <c r="BD27" s="564"/>
      <c r="BE27" s="564"/>
      <c r="BF27" s="565"/>
      <c r="BG27" s="30"/>
      <c r="BH27" s="559" t="s">
        <v>941</v>
      </c>
      <c r="BI27" s="559"/>
      <c r="BJ27" s="559"/>
      <c r="BK27" s="559"/>
      <c r="BL27" s="559"/>
      <c r="BM27" s="559"/>
      <c r="BN27" s="559"/>
      <c r="BO27" s="559"/>
      <c r="BP27" s="559"/>
      <c r="BQ27" s="559"/>
      <c r="BR27" s="559"/>
      <c r="BS27" s="559"/>
      <c r="BT27" s="559"/>
      <c r="BU27" s="560"/>
      <c r="BV27" s="561">
        <f>BV28/BV20*100</f>
        <v>66.79061146807645</v>
      </c>
      <c r="BW27" s="562"/>
      <c r="BX27" s="562"/>
      <c r="BY27" s="562"/>
      <c r="BZ27" s="562"/>
      <c r="CA27" s="562"/>
      <c r="CB27" s="562"/>
      <c r="CC27" s="562"/>
      <c r="CD27" s="562"/>
      <c r="CE27" s="562"/>
      <c r="CF27" s="562"/>
      <c r="CG27" s="562"/>
      <c r="CH27" s="562"/>
      <c r="CI27" s="562"/>
      <c r="CJ27" s="562"/>
      <c r="CK27" s="563"/>
    </row>
    <row r="28" spans="1:89" s="31" customFormat="1" ht="15">
      <c r="A28" s="402"/>
      <c r="B28" s="402"/>
      <c r="C28" s="402"/>
      <c r="D28" s="402"/>
      <c r="E28" s="402"/>
      <c r="F28" s="402"/>
      <c r="G28" s="402"/>
      <c r="H28" s="402"/>
      <c r="I28" s="402"/>
      <c r="J28" s="30"/>
      <c r="K28" s="564" t="s">
        <v>672</v>
      </c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564"/>
      <c r="AM28" s="564"/>
      <c r="AN28" s="564"/>
      <c r="AO28" s="564"/>
      <c r="AP28" s="564"/>
      <c r="AQ28" s="564"/>
      <c r="AR28" s="564"/>
      <c r="AS28" s="564"/>
      <c r="AT28" s="564"/>
      <c r="AU28" s="564"/>
      <c r="AV28" s="564"/>
      <c r="AW28" s="564"/>
      <c r="AX28" s="564"/>
      <c r="AY28" s="564"/>
      <c r="AZ28" s="564"/>
      <c r="BA28" s="564"/>
      <c r="BB28" s="564"/>
      <c r="BC28" s="564"/>
      <c r="BD28" s="564"/>
      <c r="BE28" s="564"/>
      <c r="BF28" s="565"/>
      <c r="BG28" s="30"/>
      <c r="BH28" s="559" t="s">
        <v>663</v>
      </c>
      <c r="BI28" s="559"/>
      <c r="BJ28" s="559"/>
      <c r="BK28" s="559"/>
      <c r="BL28" s="559"/>
      <c r="BM28" s="559"/>
      <c r="BN28" s="559"/>
      <c r="BO28" s="559"/>
      <c r="BP28" s="559"/>
      <c r="BQ28" s="559"/>
      <c r="BR28" s="559"/>
      <c r="BS28" s="559"/>
      <c r="BT28" s="559"/>
      <c r="BU28" s="560"/>
      <c r="BV28" s="561">
        <f>BV16-BV22</f>
        <v>13686.509466666668</v>
      </c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310"/>
    </row>
    <row r="29" spans="1:89" s="31" customFormat="1" ht="15">
      <c r="A29" s="402" t="s">
        <v>675</v>
      </c>
      <c r="B29" s="402"/>
      <c r="C29" s="402"/>
      <c r="D29" s="402"/>
      <c r="E29" s="402"/>
      <c r="F29" s="402"/>
      <c r="G29" s="402"/>
      <c r="H29" s="402"/>
      <c r="I29" s="402"/>
      <c r="J29" s="30"/>
      <c r="K29" s="403" t="s">
        <v>676</v>
      </c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403"/>
      <c r="BF29" s="404"/>
      <c r="BG29" s="30"/>
      <c r="BH29" s="559"/>
      <c r="BI29" s="559"/>
      <c r="BJ29" s="559"/>
      <c r="BK29" s="559"/>
      <c r="BL29" s="559"/>
      <c r="BM29" s="559"/>
      <c r="BN29" s="559"/>
      <c r="BO29" s="559"/>
      <c r="BP29" s="559"/>
      <c r="BQ29" s="559"/>
      <c r="BR29" s="559"/>
      <c r="BS29" s="559"/>
      <c r="BT29" s="559"/>
      <c r="BU29" s="560"/>
      <c r="BV29" s="308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09"/>
      <c r="CK29" s="310"/>
    </row>
    <row r="30" spans="1:89" s="31" customFormat="1" ht="15">
      <c r="A30" s="402"/>
      <c r="B30" s="402"/>
      <c r="C30" s="402"/>
      <c r="D30" s="402"/>
      <c r="E30" s="402"/>
      <c r="F30" s="402"/>
      <c r="G30" s="402"/>
      <c r="H30" s="402"/>
      <c r="I30" s="402"/>
      <c r="J30" s="30"/>
      <c r="K30" s="564" t="s">
        <v>671</v>
      </c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4"/>
      <c r="AI30" s="564"/>
      <c r="AJ30" s="564"/>
      <c r="AK30" s="564"/>
      <c r="AL30" s="564"/>
      <c r="AM30" s="564"/>
      <c r="AN30" s="564"/>
      <c r="AO30" s="564"/>
      <c r="AP30" s="564"/>
      <c r="AQ30" s="564"/>
      <c r="AR30" s="564"/>
      <c r="AS30" s="564"/>
      <c r="AT30" s="564"/>
      <c r="AU30" s="564"/>
      <c r="AV30" s="564"/>
      <c r="AW30" s="564"/>
      <c r="AX30" s="564"/>
      <c r="AY30" s="564"/>
      <c r="AZ30" s="564"/>
      <c r="BA30" s="564"/>
      <c r="BB30" s="564"/>
      <c r="BC30" s="564"/>
      <c r="BD30" s="564"/>
      <c r="BE30" s="564"/>
      <c r="BF30" s="565"/>
      <c r="BG30" s="30"/>
      <c r="BH30" s="559" t="s">
        <v>941</v>
      </c>
      <c r="BI30" s="559"/>
      <c r="BJ30" s="559"/>
      <c r="BK30" s="559"/>
      <c r="BL30" s="559"/>
      <c r="BM30" s="559"/>
      <c r="BN30" s="559"/>
      <c r="BO30" s="559"/>
      <c r="BP30" s="559"/>
      <c r="BQ30" s="559"/>
      <c r="BR30" s="559"/>
      <c r="BS30" s="559"/>
      <c r="BT30" s="559"/>
      <c r="BU30" s="560"/>
      <c r="BV30" s="308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10"/>
    </row>
    <row r="31" spans="1:89" s="31" customFormat="1" ht="15">
      <c r="A31" s="402"/>
      <c r="B31" s="402"/>
      <c r="C31" s="402"/>
      <c r="D31" s="402"/>
      <c r="E31" s="402"/>
      <c r="F31" s="402"/>
      <c r="G31" s="402"/>
      <c r="H31" s="402"/>
      <c r="I31" s="402"/>
      <c r="J31" s="30"/>
      <c r="K31" s="564" t="s">
        <v>672</v>
      </c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4"/>
      <c r="AC31" s="564"/>
      <c r="AD31" s="564"/>
      <c r="AE31" s="564"/>
      <c r="AF31" s="564"/>
      <c r="AG31" s="564"/>
      <c r="AH31" s="564"/>
      <c r="AI31" s="564"/>
      <c r="AJ31" s="564"/>
      <c r="AK31" s="564"/>
      <c r="AL31" s="564"/>
      <c r="AM31" s="564"/>
      <c r="AN31" s="564"/>
      <c r="AO31" s="564"/>
      <c r="AP31" s="564"/>
      <c r="AQ31" s="564"/>
      <c r="AR31" s="564"/>
      <c r="AS31" s="564"/>
      <c r="AT31" s="564"/>
      <c r="AU31" s="564"/>
      <c r="AV31" s="564"/>
      <c r="AW31" s="564"/>
      <c r="AX31" s="564"/>
      <c r="AY31" s="564"/>
      <c r="AZ31" s="564"/>
      <c r="BA31" s="564"/>
      <c r="BB31" s="564"/>
      <c r="BC31" s="564"/>
      <c r="BD31" s="564"/>
      <c r="BE31" s="564"/>
      <c r="BF31" s="565"/>
      <c r="BG31" s="30"/>
      <c r="BH31" s="559" t="s">
        <v>663</v>
      </c>
      <c r="BI31" s="559"/>
      <c r="BJ31" s="559"/>
      <c r="BK31" s="559"/>
      <c r="BL31" s="559"/>
      <c r="BM31" s="559"/>
      <c r="BN31" s="559"/>
      <c r="BO31" s="559"/>
      <c r="BP31" s="559"/>
      <c r="BQ31" s="559"/>
      <c r="BR31" s="559"/>
      <c r="BS31" s="559"/>
      <c r="BT31" s="559"/>
      <c r="BU31" s="560"/>
      <c r="BV31" s="308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10"/>
    </row>
    <row r="32" spans="1:89" s="31" customFormat="1" ht="15">
      <c r="A32" s="402" t="s">
        <v>677</v>
      </c>
      <c r="B32" s="402"/>
      <c r="C32" s="402"/>
      <c r="D32" s="402"/>
      <c r="E32" s="402"/>
      <c r="F32" s="402"/>
      <c r="G32" s="402"/>
      <c r="H32" s="402"/>
      <c r="I32" s="402"/>
      <c r="J32" s="30"/>
      <c r="K32" s="403" t="s">
        <v>678</v>
      </c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3"/>
      <c r="BF32" s="404"/>
      <c r="BG32" s="30"/>
      <c r="BH32" s="559"/>
      <c r="BI32" s="559"/>
      <c r="BJ32" s="559"/>
      <c r="BK32" s="559"/>
      <c r="BL32" s="559"/>
      <c r="BM32" s="559"/>
      <c r="BN32" s="559"/>
      <c r="BO32" s="559"/>
      <c r="BP32" s="559"/>
      <c r="BQ32" s="559"/>
      <c r="BR32" s="559"/>
      <c r="BS32" s="559"/>
      <c r="BT32" s="559"/>
      <c r="BU32" s="560"/>
      <c r="BV32" s="308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10"/>
    </row>
    <row r="33" spans="1:89" s="31" customFormat="1" ht="15">
      <c r="A33" s="402"/>
      <c r="B33" s="402"/>
      <c r="C33" s="402"/>
      <c r="D33" s="402"/>
      <c r="E33" s="402"/>
      <c r="F33" s="402"/>
      <c r="G33" s="402"/>
      <c r="H33" s="402"/>
      <c r="I33" s="402"/>
      <c r="J33" s="30"/>
      <c r="K33" s="564" t="s">
        <v>671</v>
      </c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4"/>
      <c r="AR33" s="564"/>
      <c r="AS33" s="564"/>
      <c r="AT33" s="564"/>
      <c r="AU33" s="564"/>
      <c r="AV33" s="564"/>
      <c r="AW33" s="564"/>
      <c r="AX33" s="564"/>
      <c r="AY33" s="564"/>
      <c r="AZ33" s="564"/>
      <c r="BA33" s="564"/>
      <c r="BB33" s="564"/>
      <c r="BC33" s="564"/>
      <c r="BD33" s="564"/>
      <c r="BE33" s="564"/>
      <c r="BF33" s="565"/>
      <c r="BG33" s="30"/>
      <c r="BH33" s="559" t="s">
        <v>941</v>
      </c>
      <c r="BI33" s="559"/>
      <c r="BJ33" s="559"/>
      <c r="BK33" s="559"/>
      <c r="BL33" s="559"/>
      <c r="BM33" s="559"/>
      <c r="BN33" s="559"/>
      <c r="BO33" s="559"/>
      <c r="BP33" s="559"/>
      <c r="BQ33" s="559"/>
      <c r="BR33" s="559"/>
      <c r="BS33" s="559"/>
      <c r="BT33" s="559"/>
      <c r="BU33" s="560"/>
      <c r="BV33" s="308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10"/>
    </row>
    <row r="34" spans="1:89" s="31" customFormat="1" ht="15">
      <c r="A34" s="402"/>
      <c r="B34" s="402"/>
      <c r="C34" s="402"/>
      <c r="D34" s="402"/>
      <c r="E34" s="402"/>
      <c r="F34" s="402"/>
      <c r="G34" s="402"/>
      <c r="H34" s="402"/>
      <c r="I34" s="402"/>
      <c r="J34" s="30"/>
      <c r="K34" s="564" t="s">
        <v>672</v>
      </c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564"/>
      <c r="BE34" s="564"/>
      <c r="BF34" s="565"/>
      <c r="BG34" s="30"/>
      <c r="BH34" s="559" t="s">
        <v>663</v>
      </c>
      <c r="BI34" s="559"/>
      <c r="BJ34" s="559"/>
      <c r="BK34" s="559"/>
      <c r="BL34" s="559"/>
      <c r="BM34" s="559"/>
      <c r="BN34" s="559"/>
      <c r="BO34" s="559"/>
      <c r="BP34" s="559"/>
      <c r="BQ34" s="559"/>
      <c r="BR34" s="559"/>
      <c r="BS34" s="559"/>
      <c r="BT34" s="559"/>
      <c r="BU34" s="560"/>
      <c r="BV34" s="308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10"/>
    </row>
    <row r="35" spans="1:89" s="31" customFormat="1" ht="15">
      <c r="A35" s="402" t="s">
        <v>679</v>
      </c>
      <c r="B35" s="402"/>
      <c r="C35" s="402"/>
      <c r="D35" s="402"/>
      <c r="E35" s="402"/>
      <c r="F35" s="402"/>
      <c r="G35" s="402"/>
      <c r="H35" s="402"/>
      <c r="I35" s="402"/>
      <c r="J35" s="30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3"/>
      <c r="AX35" s="403"/>
      <c r="AY35" s="403"/>
      <c r="AZ35" s="403"/>
      <c r="BA35" s="403"/>
      <c r="BB35" s="403"/>
      <c r="BC35" s="403"/>
      <c r="BD35" s="403"/>
      <c r="BE35" s="403"/>
      <c r="BF35" s="404"/>
      <c r="BG35" s="30"/>
      <c r="BH35" s="559"/>
      <c r="BI35" s="559"/>
      <c r="BJ35" s="559"/>
      <c r="BK35" s="559"/>
      <c r="BL35" s="559"/>
      <c r="BM35" s="559"/>
      <c r="BN35" s="559"/>
      <c r="BO35" s="559"/>
      <c r="BP35" s="559"/>
      <c r="BQ35" s="559"/>
      <c r="BR35" s="559"/>
      <c r="BS35" s="559"/>
      <c r="BT35" s="559"/>
      <c r="BU35" s="560"/>
      <c r="BV35" s="308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10"/>
    </row>
    <row r="36" spans="1:89" s="31" customFormat="1" ht="15">
      <c r="A36" s="402"/>
      <c r="B36" s="402"/>
      <c r="C36" s="402"/>
      <c r="D36" s="402"/>
      <c r="E36" s="402"/>
      <c r="F36" s="402"/>
      <c r="G36" s="402"/>
      <c r="H36" s="402"/>
      <c r="I36" s="402"/>
      <c r="J36" s="30"/>
      <c r="K36" s="564" t="s">
        <v>671</v>
      </c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4"/>
      <c r="AH36" s="564"/>
      <c r="AI36" s="564"/>
      <c r="AJ36" s="564"/>
      <c r="AK36" s="564"/>
      <c r="AL36" s="564"/>
      <c r="AM36" s="564"/>
      <c r="AN36" s="564"/>
      <c r="AO36" s="564"/>
      <c r="AP36" s="564"/>
      <c r="AQ36" s="564"/>
      <c r="AR36" s="564"/>
      <c r="AS36" s="564"/>
      <c r="AT36" s="564"/>
      <c r="AU36" s="564"/>
      <c r="AV36" s="564"/>
      <c r="AW36" s="564"/>
      <c r="AX36" s="564"/>
      <c r="AY36" s="564"/>
      <c r="AZ36" s="564"/>
      <c r="BA36" s="564"/>
      <c r="BB36" s="564"/>
      <c r="BC36" s="564"/>
      <c r="BD36" s="564"/>
      <c r="BE36" s="564"/>
      <c r="BF36" s="565"/>
      <c r="BG36" s="30"/>
      <c r="BH36" s="559" t="s">
        <v>941</v>
      </c>
      <c r="BI36" s="559"/>
      <c r="BJ36" s="559"/>
      <c r="BK36" s="559"/>
      <c r="BL36" s="559"/>
      <c r="BM36" s="559"/>
      <c r="BN36" s="559"/>
      <c r="BO36" s="559"/>
      <c r="BP36" s="559"/>
      <c r="BQ36" s="559"/>
      <c r="BR36" s="559"/>
      <c r="BS36" s="559"/>
      <c r="BT36" s="559"/>
      <c r="BU36" s="560"/>
      <c r="BV36" s="308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10"/>
    </row>
    <row r="37" spans="1:89" s="31" customFormat="1" ht="15">
      <c r="A37" s="402"/>
      <c r="B37" s="402"/>
      <c r="C37" s="402"/>
      <c r="D37" s="402"/>
      <c r="E37" s="402"/>
      <c r="F37" s="402"/>
      <c r="G37" s="402"/>
      <c r="H37" s="402"/>
      <c r="I37" s="402"/>
      <c r="J37" s="30"/>
      <c r="K37" s="564" t="s">
        <v>672</v>
      </c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564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5"/>
      <c r="BG37" s="30"/>
      <c r="BH37" s="559" t="s">
        <v>663</v>
      </c>
      <c r="BI37" s="559"/>
      <c r="BJ37" s="559"/>
      <c r="BK37" s="559"/>
      <c r="BL37" s="559"/>
      <c r="BM37" s="559"/>
      <c r="BN37" s="559"/>
      <c r="BO37" s="559"/>
      <c r="BP37" s="559"/>
      <c r="BQ37" s="559"/>
      <c r="BR37" s="559"/>
      <c r="BS37" s="559"/>
      <c r="BT37" s="559"/>
      <c r="BU37" s="560"/>
      <c r="BV37" s="308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10"/>
    </row>
    <row r="38" spans="1:89" s="31" customFormat="1" ht="15">
      <c r="A38" s="402" t="s">
        <v>680</v>
      </c>
      <c r="B38" s="402"/>
      <c r="C38" s="402"/>
      <c r="D38" s="402"/>
      <c r="E38" s="402"/>
      <c r="F38" s="402"/>
      <c r="G38" s="402"/>
      <c r="H38" s="402"/>
      <c r="I38" s="402"/>
      <c r="J38" s="30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404"/>
      <c r="BG38" s="30"/>
      <c r="BH38" s="559"/>
      <c r="BI38" s="559"/>
      <c r="BJ38" s="559"/>
      <c r="BK38" s="559"/>
      <c r="BL38" s="559"/>
      <c r="BM38" s="559"/>
      <c r="BN38" s="559"/>
      <c r="BO38" s="559"/>
      <c r="BP38" s="559"/>
      <c r="BQ38" s="559"/>
      <c r="BR38" s="559"/>
      <c r="BS38" s="559"/>
      <c r="BT38" s="559"/>
      <c r="BU38" s="560"/>
      <c r="BV38" s="308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10"/>
    </row>
    <row r="39" spans="1:89" s="31" customFormat="1" ht="15">
      <c r="A39" s="402"/>
      <c r="B39" s="402"/>
      <c r="C39" s="402"/>
      <c r="D39" s="402"/>
      <c r="E39" s="402"/>
      <c r="F39" s="402"/>
      <c r="G39" s="402"/>
      <c r="H39" s="402"/>
      <c r="I39" s="402"/>
      <c r="J39" s="30"/>
      <c r="K39" s="564" t="s">
        <v>671</v>
      </c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5"/>
      <c r="BG39" s="30"/>
      <c r="BH39" s="559" t="s">
        <v>941</v>
      </c>
      <c r="BI39" s="559"/>
      <c r="BJ39" s="559"/>
      <c r="BK39" s="559"/>
      <c r="BL39" s="559"/>
      <c r="BM39" s="559"/>
      <c r="BN39" s="559"/>
      <c r="BO39" s="559"/>
      <c r="BP39" s="559"/>
      <c r="BQ39" s="559"/>
      <c r="BR39" s="559"/>
      <c r="BS39" s="559"/>
      <c r="BT39" s="559"/>
      <c r="BU39" s="560"/>
      <c r="BV39" s="308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10"/>
    </row>
    <row r="40" spans="1:89" s="31" customFormat="1" ht="15">
      <c r="A40" s="402"/>
      <c r="B40" s="402"/>
      <c r="C40" s="402"/>
      <c r="D40" s="402"/>
      <c r="E40" s="402"/>
      <c r="F40" s="402"/>
      <c r="G40" s="402"/>
      <c r="H40" s="402"/>
      <c r="I40" s="402"/>
      <c r="J40" s="30"/>
      <c r="K40" s="564" t="s">
        <v>672</v>
      </c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5"/>
      <c r="BG40" s="30"/>
      <c r="BH40" s="559" t="s">
        <v>663</v>
      </c>
      <c r="BI40" s="559"/>
      <c r="BJ40" s="559"/>
      <c r="BK40" s="559"/>
      <c r="BL40" s="559"/>
      <c r="BM40" s="559"/>
      <c r="BN40" s="559"/>
      <c r="BO40" s="559"/>
      <c r="BP40" s="559"/>
      <c r="BQ40" s="559"/>
      <c r="BR40" s="559"/>
      <c r="BS40" s="559"/>
      <c r="BT40" s="559"/>
      <c r="BU40" s="560"/>
      <c r="BV40" s="308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10"/>
    </row>
    <row r="41" spans="1:89" s="31" customFormat="1" ht="30" customHeight="1">
      <c r="A41" s="402" t="s">
        <v>681</v>
      </c>
      <c r="B41" s="402"/>
      <c r="C41" s="402"/>
      <c r="D41" s="402"/>
      <c r="E41" s="402"/>
      <c r="F41" s="402"/>
      <c r="G41" s="402"/>
      <c r="H41" s="402"/>
      <c r="I41" s="402"/>
      <c r="J41" s="30"/>
      <c r="K41" s="403" t="s">
        <v>682</v>
      </c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404"/>
      <c r="BG41" s="30"/>
      <c r="BH41" s="559"/>
      <c r="BI41" s="559"/>
      <c r="BJ41" s="559"/>
      <c r="BK41" s="559"/>
      <c r="BL41" s="559"/>
      <c r="BM41" s="559"/>
      <c r="BN41" s="559"/>
      <c r="BO41" s="559"/>
      <c r="BP41" s="559"/>
      <c r="BQ41" s="559"/>
      <c r="BR41" s="559"/>
      <c r="BS41" s="559"/>
      <c r="BT41" s="559"/>
      <c r="BU41" s="560"/>
      <c r="BV41" s="308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10"/>
    </row>
    <row r="42" spans="1:89" s="31" customFormat="1" ht="15">
      <c r="A42" s="402"/>
      <c r="B42" s="402"/>
      <c r="C42" s="402"/>
      <c r="D42" s="402"/>
      <c r="E42" s="402"/>
      <c r="F42" s="402"/>
      <c r="G42" s="402"/>
      <c r="H42" s="402"/>
      <c r="I42" s="402"/>
      <c r="J42" s="30"/>
      <c r="K42" s="564" t="s">
        <v>671</v>
      </c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564"/>
      <c r="AM42" s="564"/>
      <c r="AN42" s="564"/>
      <c r="AO42" s="564"/>
      <c r="AP42" s="564"/>
      <c r="AQ42" s="564"/>
      <c r="AR42" s="564"/>
      <c r="AS42" s="564"/>
      <c r="AT42" s="564"/>
      <c r="AU42" s="564"/>
      <c r="AV42" s="564"/>
      <c r="AW42" s="564"/>
      <c r="AX42" s="564"/>
      <c r="AY42" s="564"/>
      <c r="AZ42" s="564"/>
      <c r="BA42" s="564"/>
      <c r="BB42" s="564"/>
      <c r="BC42" s="564"/>
      <c r="BD42" s="564"/>
      <c r="BE42" s="564"/>
      <c r="BF42" s="565"/>
      <c r="BG42" s="30"/>
      <c r="BH42" s="559" t="s">
        <v>941</v>
      </c>
      <c r="BI42" s="559"/>
      <c r="BJ42" s="559"/>
      <c r="BK42" s="559"/>
      <c r="BL42" s="559"/>
      <c r="BM42" s="559"/>
      <c r="BN42" s="559"/>
      <c r="BO42" s="559"/>
      <c r="BP42" s="559"/>
      <c r="BQ42" s="559"/>
      <c r="BR42" s="559"/>
      <c r="BS42" s="559"/>
      <c r="BT42" s="559"/>
      <c r="BU42" s="560"/>
      <c r="BV42" s="308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10"/>
    </row>
    <row r="43" spans="1:89" s="31" customFormat="1" ht="15">
      <c r="A43" s="402"/>
      <c r="B43" s="402"/>
      <c r="C43" s="402"/>
      <c r="D43" s="402"/>
      <c r="E43" s="402"/>
      <c r="F43" s="402"/>
      <c r="G43" s="402"/>
      <c r="H43" s="402"/>
      <c r="I43" s="402"/>
      <c r="J43" s="30"/>
      <c r="K43" s="564" t="s">
        <v>672</v>
      </c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  <c r="AH43" s="564"/>
      <c r="AI43" s="564"/>
      <c r="AJ43" s="564"/>
      <c r="AK43" s="564"/>
      <c r="AL43" s="564"/>
      <c r="AM43" s="564"/>
      <c r="AN43" s="564"/>
      <c r="AO43" s="564"/>
      <c r="AP43" s="564"/>
      <c r="AQ43" s="564"/>
      <c r="AR43" s="564"/>
      <c r="AS43" s="564"/>
      <c r="AT43" s="564"/>
      <c r="AU43" s="564"/>
      <c r="AV43" s="564"/>
      <c r="AW43" s="564"/>
      <c r="AX43" s="564"/>
      <c r="AY43" s="564"/>
      <c r="AZ43" s="564"/>
      <c r="BA43" s="564"/>
      <c r="BB43" s="564"/>
      <c r="BC43" s="564"/>
      <c r="BD43" s="564"/>
      <c r="BE43" s="564"/>
      <c r="BF43" s="565"/>
      <c r="BG43" s="30"/>
      <c r="BH43" s="559" t="s">
        <v>663</v>
      </c>
      <c r="BI43" s="559"/>
      <c r="BJ43" s="559"/>
      <c r="BK43" s="559"/>
      <c r="BL43" s="559"/>
      <c r="BM43" s="559"/>
      <c r="BN43" s="559"/>
      <c r="BO43" s="559"/>
      <c r="BP43" s="559"/>
      <c r="BQ43" s="559"/>
      <c r="BR43" s="559"/>
      <c r="BS43" s="559"/>
      <c r="BT43" s="559"/>
      <c r="BU43" s="560"/>
      <c r="BV43" s="308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10"/>
    </row>
    <row r="44" spans="1:89" s="31" customFormat="1" ht="30" customHeight="1">
      <c r="A44" s="402" t="s">
        <v>869</v>
      </c>
      <c r="B44" s="402"/>
      <c r="C44" s="402"/>
      <c r="D44" s="402"/>
      <c r="E44" s="402"/>
      <c r="F44" s="402"/>
      <c r="G44" s="402"/>
      <c r="H44" s="402"/>
      <c r="I44" s="402"/>
      <c r="J44" s="30"/>
      <c r="K44" s="403" t="s">
        <v>683</v>
      </c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  <c r="BE44" s="403"/>
      <c r="BF44" s="404"/>
      <c r="BG44" s="30"/>
      <c r="BH44" s="559" t="s">
        <v>663</v>
      </c>
      <c r="BI44" s="559"/>
      <c r="BJ44" s="559"/>
      <c r="BK44" s="559"/>
      <c r="BL44" s="559"/>
      <c r="BM44" s="559"/>
      <c r="BN44" s="559"/>
      <c r="BO44" s="559"/>
      <c r="BP44" s="559"/>
      <c r="BQ44" s="559"/>
      <c r="BR44" s="559"/>
      <c r="BS44" s="559"/>
      <c r="BT44" s="559"/>
      <c r="BU44" s="560"/>
      <c r="BV44" s="561">
        <f>BV52/BV12/BV50*1000</f>
        <v>20491.666666666668</v>
      </c>
      <c r="BW44" s="562"/>
      <c r="BX44" s="562"/>
      <c r="BY44" s="562"/>
      <c r="BZ44" s="562"/>
      <c r="CA44" s="562"/>
      <c r="CB44" s="562"/>
      <c r="CC44" s="562"/>
      <c r="CD44" s="562"/>
      <c r="CE44" s="562"/>
      <c r="CF44" s="562"/>
      <c r="CG44" s="562"/>
      <c r="CH44" s="562"/>
      <c r="CI44" s="562"/>
      <c r="CJ44" s="562"/>
      <c r="CK44" s="563"/>
    </row>
    <row r="45" spans="1:89" s="31" customFormat="1" ht="30" customHeight="1">
      <c r="A45" s="402" t="s">
        <v>871</v>
      </c>
      <c r="B45" s="402"/>
      <c r="C45" s="402"/>
      <c r="D45" s="402"/>
      <c r="E45" s="402"/>
      <c r="F45" s="402"/>
      <c r="G45" s="402"/>
      <c r="H45" s="402"/>
      <c r="I45" s="402"/>
      <c r="J45" s="30"/>
      <c r="K45" s="403" t="s">
        <v>684</v>
      </c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3"/>
      <c r="BF45" s="404"/>
      <c r="BG45" s="30"/>
      <c r="BH45" s="559" t="s">
        <v>71</v>
      </c>
      <c r="BI45" s="559"/>
      <c r="BJ45" s="559"/>
      <c r="BK45" s="559"/>
      <c r="BL45" s="559"/>
      <c r="BM45" s="559"/>
      <c r="BN45" s="559"/>
      <c r="BO45" s="559"/>
      <c r="BP45" s="559"/>
      <c r="BQ45" s="559"/>
      <c r="BR45" s="559"/>
      <c r="BS45" s="559"/>
      <c r="BT45" s="559"/>
      <c r="BU45" s="560"/>
      <c r="BV45" s="308">
        <v>983.6</v>
      </c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10"/>
    </row>
    <row r="46" spans="1:89" s="31" customFormat="1" ht="15">
      <c r="A46" s="402" t="s">
        <v>818</v>
      </c>
      <c r="B46" s="402"/>
      <c r="C46" s="402"/>
      <c r="D46" s="402"/>
      <c r="E46" s="402"/>
      <c r="F46" s="402"/>
      <c r="G46" s="402"/>
      <c r="H46" s="402"/>
      <c r="I46" s="402"/>
      <c r="J46" s="30"/>
      <c r="K46" s="403" t="s">
        <v>685</v>
      </c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3"/>
      <c r="BF46" s="404"/>
      <c r="BG46" s="30"/>
      <c r="BH46" s="559" t="s">
        <v>71</v>
      </c>
      <c r="BI46" s="559"/>
      <c r="BJ46" s="559"/>
      <c r="BK46" s="559"/>
      <c r="BL46" s="559"/>
      <c r="BM46" s="559"/>
      <c r="BN46" s="559"/>
      <c r="BO46" s="559"/>
      <c r="BP46" s="559"/>
      <c r="BQ46" s="559"/>
      <c r="BR46" s="559"/>
      <c r="BS46" s="559"/>
      <c r="BT46" s="559"/>
      <c r="BU46" s="560"/>
      <c r="BV46" s="308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10"/>
    </row>
    <row r="47" spans="1:89" s="31" customFormat="1" ht="60" customHeight="1">
      <c r="A47" s="402" t="s">
        <v>820</v>
      </c>
      <c r="B47" s="402"/>
      <c r="C47" s="402"/>
      <c r="D47" s="402"/>
      <c r="E47" s="402"/>
      <c r="F47" s="402"/>
      <c r="G47" s="402"/>
      <c r="H47" s="402"/>
      <c r="I47" s="402"/>
      <c r="J47" s="30"/>
      <c r="K47" s="403" t="s">
        <v>686</v>
      </c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3"/>
      <c r="AZ47" s="403"/>
      <c r="BA47" s="403"/>
      <c r="BB47" s="403"/>
      <c r="BC47" s="403"/>
      <c r="BD47" s="403"/>
      <c r="BE47" s="403"/>
      <c r="BF47" s="404"/>
      <c r="BG47" s="30"/>
      <c r="BH47" s="559" t="s">
        <v>71</v>
      </c>
      <c r="BI47" s="559"/>
      <c r="BJ47" s="559"/>
      <c r="BK47" s="559"/>
      <c r="BL47" s="559"/>
      <c r="BM47" s="559"/>
      <c r="BN47" s="559"/>
      <c r="BO47" s="559"/>
      <c r="BP47" s="559"/>
      <c r="BQ47" s="559"/>
      <c r="BR47" s="559"/>
      <c r="BS47" s="559"/>
      <c r="BT47" s="559"/>
      <c r="BU47" s="560"/>
      <c r="BV47" s="308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10"/>
    </row>
    <row r="48" spans="1:89" s="31" customFormat="1" ht="15">
      <c r="A48" s="402" t="s">
        <v>873</v>
      </c>
      <c r="B48" s="402"/>
      <c r="C48" s="402"/>
      <c r="D48" s="402"/>
      <c r="E48" s="402"/>
      <c r="F48" s="402"/>
      <c r="G48" s="402"/>
      <c r="H48" s="402"/>
      <c r="I48" s="402"/>
      <c r="J48" s="30"/>
      <c r="K48" s="403" t="s">
        <v>176</v>
      </c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4"/>
      <c r="BG48" s="30"/>
      <c r="BH48" s="559" t="s">
        <v>71</v>
      </c>
      <c r="BI48" s="559"/>
      <c r="BJ48" s="559"/>
      <c r="BK48" s="559"/>
      <c r="BL48" s="559"/>
      <c r="BM48" s="559"/>
      <c r="BN48" s="559"/>
      <c r="BO48" s="559"/>
      <c r="BP48" s="559"/>
      <c r="BQ48" s="559"/>
      <c r="BR48" s="559"/>
      <c r="BS48" s="559"/>
      <c r="BT48" s="559"/>
      <c r="BU48" s="560"/>
      <c r="BV48" s="308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10"/>
    </row>
    <row r="49" spans="1:89" s="31" customFormat="1" ht="15">
      <c r="A49" s="402"/>
      <c r="B49" s="402"/>
      <c r="C49" s="402"/>
      <c r="D49" s="402"/>
      <c r="E49" s="402"/>
      <c r="F49" s="402"/>
      <c r="G49" s="402"/>
      <c r="H49" s="402"/>
      <c r="I49" s="402"/>
      <c r="J49" s="30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3"/>
      <c r="BC49" s="403"/>
      <c r="BD49" s="403"/>
      <c r="BE49" s="403"/>
      <c r="BF49" s="404"/>
      <c r="BG49" s="30"/>
      <c r="BH49" s="559"/>
      <c r="BI49" s="559"/>
      <c r="BJ49" s="559"/>
      <c r="BK49" s="559"/>
      <c r="BL49" s="559"/>
      <c r="BM49" s="559"/>
      <c r="BN49" s="559"/>
      <c r="BO49" s="559"/>
      <c r="BP49" s="559"/>
      <c r="BQ49" s="559"/>
      <c r="BR49" s="559"/>
      <c r="BS49" s="559"/>
      <c r="BT49" s="559"/>
      <c r="BU49" s="560"/>
      <c r="BV49" s="308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10"/>
    </row>
    <row r="50" spans="1:89" s="31" customFormat="1" ht="30" customHeight="1">
      <c r="A50" s="402"/>
      <c r="B50" s="402"/>
      <c r="C50" s="402"/>
      <c r="D50" s="402"/>
      <c r="E50" s="402"/>
      <c r="F50" s="402"/>
      <c r="G50" s="402"/>
      <c r="H50" s="402"/>
      <c r="I50" s="402"/>
      <c r="J50" s="30"/>
      <c r="K50" s="403" t="s">
        <v>687</v>
      </c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4"/>
      <c r="BG50" s="30"/>
      <c r="BH50" s="559"/>
      <c r="BI50" s="559"/>
      <c r="BJ50" s="559"/>
      <c r="BK50" s="559"/>
      <c r="BL50" s="559"/>
      <c r="BM50" s="559"/>
      <c r="BN50" s="559"/>
      <c r="BO50" s="559"/>
      <c r="BP50" s="559"/>
      <c r="BQ50" s="559"/>
      <c r="BR50" s="559"/>
      <c r="BS50" s="559"/>
      <c r="BT50" s="559"/>
      <c r="BU50" s="560"/>
      <c r="BV50" s="308">
        <v>12</v>
      </c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10"/>
    </row>
    <row r="51" spans="1:89" s="31" customFormat="1" ht="15">
      <c r="A51" s="402"/>
      <c r="B51" s="402"/>
      <c r="C51" s="402"/>
      <c r="D51" s="402"/>
      <c r="E51" s="402"/>
      <c r="F51" s="402"/>
      <c r="G51" s="402"/>
      <c r="H51" s="402"/>
      <c r="I51" s="402"/>
      <c r="J51" s="30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3"/>
      <c r="AT51" s="403"/>
      <c r="AU51" s="403"/>
      <c r="AV51" s="403"/>
      <c r="AW51" s="403"/>
      <c r="AX51" s="403"/>
      <c r="AY51" s="403"/>
      <c r="AZ51" s="403"/>
      <c r="BA51" s="403"/>
      <c r="BB51" s="403"/>
      <c r="BC51" s="403"/>
      <c r="BD51" s="403"/>
      <c r="BE51" s="403"/>
      <c r="BF51" s="404"/>
      <c r="BG51" s="30"/>
      <c r="BH51" s="559"/>
      <c r="BI51" s="559"/>
      <c r="BJ51" s="559"/>
      <c r="BK51" s="559"/>
      <c r="BL51" s="559"/>
      <c r="BM51" s="559"/>
      <c r="BN51" s="559"/>
      <c r="BO51" s="559"/>
      <c r="BP51" s="559"/>
      <c r="BQ51" s="559"/>
      <c r="BR51" s="559"/>
      <c r="BS51" s="559"/>
      <c r="BT51" s="559"/>
      <c r="BU51" s="560"/>
      <c r="BV51" s="308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10"/>
    </row>
    <row r="52" spans="1:89" s="31" customFormat="1" ht="15">
      <c r="A52" s="402" t="s">
        <v>875</v>
      </c>
      <c r="B52" s="402"/>
      <c r="C52" s="402"/>
      <c r="D52" s="402"/>
      <c r="E52" s="402"/>
      <c r="F52" s="402"/>
      <c r="G52" s="402"/>
      <c r="H52" s="402"/>
      <c r="I52" s="402"/>
      <c r="J52" s="30"/>
      <c r="K52" s="403" t="s">
        <v>688</v>
      </c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3"/>
      <c r="BF52" s="404"/>
      <c r="BG52" s="30"/>
      <c r="BH52" s="559" t="s">
        <v>71</v>
      </c>
      <c r="BI52" s="559"/>
      <c r="BJ52" s="559"/>
      <c r="BK52" s="559"/>
      <c r="BL52" s="559"/>
      <c r="BM52" s="559"/>
      <c r="BN52" s="559"/>
      <c r="BO52" s="559"/>
      <c r="BP52" s="559"/>
      <c r="BQ52" s="559"/>
      <c r="BR52" s="559"/>
      <c r="BS52" s="559"/>
      <c r="BT52" s="559"/>
      <c r="BU52" s="560"/>
      <c r="BV52" s="308">
        <f>BV45</f>
        <v>983.6</v>
      </c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10"/>
    </row>
    <row r="53" spans="1:89" s="31" customFormat="1" ht="15">
      <c r="A53" s="402" t="s">
        <v>689</v>
      </c>
      <c r="B53" s="402"/>
      <c r="C53" s="402"/>
      <c r="D53" s="402"/>
      <c r="E53" s="402"/>
      <c r="F53" s="402"/>
      <c r="G53" s="402"/>
      <c r="H53" s="402"/>
      <c r="I53" s="402"/>
      <c r="J53" s="30"/>
      <c r="K53" s="566" t="s">
        <v>641</v>
      </c>
      <c r="L53" s="566"/>
      <c r="M53" s="566"/>
      <c r="N53" s="566"/>
      <c r="O53" s="566"/>
      <c r="P53" s="566"/>
      <c r="Q53" s="566"/>
      <c r="R53" s="566"/>
      <c r="S53" s="566"/>
      <c r="T53" s="566"/>
      <c r="U53" s="566"/>
      <c r="V53" s="566"/>
      <c r="W53" s="566"/>
      <c r="X53" s="566"/>
      <c r="Y53" s="566"/>
      <c r="Z53" s="566"/>
      <c r="AA53" s="566"/>
      <c r="AB53" s="566"/>
      <c r="AC53" s="566"/>
      <c r="AD53" s="566"/>
      <c r="AE53" s="566"/>
      <c r="AF53" s="566"/>
      <c r="AG53" s="566"/>
      <c r="AH53" s="566"/>
      <c r="AI53" s="566"/>
      <c r="AJ53" s="566"/>
      <c r="AK53" s="566"/>
      <c r="AL53" s="566"/>
      <c r="AM53" s="566"/>
      <c r="AN53" s="566"/>
      <c r="AO53" s="566"/>
      <c r="AP53" s="566"/>
      <c r="AQ53" s="566"/>
      <c r="AR53" s="566"/>
      <c r="AS53" s="566"/>
      <c r="AT53" s="566"/>
      <c r="AU53" s="566"/>
      <c r="AV53" s="566"/>
      <c r="AW53" s="566"/>
      <c r="AX53" s="566"/>
      <c r="AY53" s="566"/>
      <c r="AZ53" s="566"/>
      <c r="BA53" s="566"/>
      <c r="BB53" s="566"/>
      <c r="BC53" s="566"/>
      <c r="BD53" s="566"/>
      <c r="BE53" s="566"/>
      <c r="BF53" s="567"/>
      <c r="BG53" s="30"/>
      <c r="BH53" s="559"/>
      <c r="BI53" s="559"/>
      <c r="BJ53" s="559"/>
      <c r="BK53" s="559"/>
      <c r="BL53" s="559"/>
      <c r="BM53" s="559"/>
      <c r="BN53" s="559"/>
      <c r="BO53" s="559"/>
      <c r="BP53" s="559"/>
      <c r="BQ53" s="559"/>
      <c r="BR53" s="559"/>
      <c r="BS53" s="559"/>
      <c r="BT53" s="559"/>
      <c r="BU53" s="560"/>
      <c r="BV53" s="308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10"/>
    </row>
    <row r="54" spans="1:89" s="31" customFormat="1" ht="15">
      <c r="A54" s="402" t="s">
        <v>690</v>
      </c>
      <c r="B54" s="402"/>
      <c r="C54" s="402"/>
      <c r="D54" s="402"/>
      <c r="E54" s="402"/>
      <c r="F54" s="402"/>
      <c r="G54" s="402"/>
      <c r="H54" s="402"/>
      <c r="I54" s="402"/>
      <c r="J54" s="30"/>
      <c r="K54" s="566" t="s">
        <v>642</v>
      </c>
      <c r="L54" s="566"/>
      <c r="M54" s="566"/>
      <c r="N54" s="566"/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66"/>
      <c r="Z54" s="566"/>
      <c r="AA54" s="566"/>
      <c r="AB54" s="566"/>
      <c r="AC54" s="566"/>
      <c r="AD54" s="566"/>
      <c r="AE54" s="566"/>
      <c r="AF54" s="566"/>
      <c r="AG54" s="566"/>
      <c r="AH54" s="566"/>
      <c r="AI54" s="566"/>
      <c r="AJ54" s="566"/>
      <c r="AK54" s="566"/>
      <c r="AL54" s="566"/>
      <c r="AM54" s="566"/>
      <c r="AN54" s="566"/>
      <c r="AO54" s="566"/>
      <c r="AP54" s="566"/>
      <c r="AQ54" s="566"/>
      <c r="AR54" s="566"/>
      <c r="AS54" s="566"/>
      <c r="AT54" s="566"/>
      <c r="AU54" s="566"/>
      <c r="AV54" s="566"/>
      <c r="AW54" s="566"/>
      <c r="AX54" s="566"/>
      <c r="AY54" s="566"/>
      <c r="AZ54" s="566"/>
      <c r="BA54" s="566"/>
      <c r="BB54" s="566"/>
      <c r="BC54" s="566"/>
      <c r="BD54" s="566"/>
      <c r="BE54" s="566"/>
      <c r="BF54" s="567"/>
      <c r="BG54" s="30"/>
      <c r="BH54" s="559"/>
      <c r="BI54" s="559"/>
      <c r="BJ54" s="559"/>
      <c r="BK54" s="559"/>
      <c r="BL54" s="559"/>
      <c r="BM54" s="559"/>
      <c r="BN54" s="559"/>
      <c r="BO54" s="559"/>
      <c r="BP54" s="559"/>
      <c r="BQ54" s="559"/>
      <c r="BR54" s="559"/>
      <c r="BS54" s="559"/>
      <c r="BT54" s="559"/>
      <c r="BU54" s="560"/>
      <c r="BV54" s="308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10"/>
    </row>
    <row r="55" spans="1:89" s="31" customFormat="1" ht="15">
      <c r="A55" s="402" t="s">
        <v>691</v>
      </c>
      <c r="B55" s="402"/>
      <c r="C55" s="402"/>
      <c r="D55" s="402"/>
      <c r="E55" s="402"/>
      <c r="F55" s="402"/>
      <c r="G55" s="402"/>
      <c r="H55" s="402"/>
      <c r="I55" s="402"/>
      <c r="J55" s="30"/>
      <c r="K55" s="566" t="s">
        <v>643</v>
      </c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566"/>
      <c r="AR55" s="566"/>
      <c r="AS55" s="566"/>
      <c r="AT55" s="566"/>
      <c r="AU55" s="566"/>
      <c r="AV55" s="566"/>
      <c r="AW55" s="566"/>
      <c r="AX55" s="566"/>
      <c r="AY55" s="566"/>
      <c r="AZ55" s="566"/>
      <c r="BA55" s="566"/>
      <c r="BB55" s="566"/>
      <c r="BC55" s="566"/>
      <c r="BD55" s="566"/>
      <c r="BE55" s="566"/>
      <c r="BF55" s="567"/>
      <c r="BG55" s="30"/>
      <c r="BH55" s="559"/>
      <c r="BI55" s="559"/>
      <c r="BJ55" s="559"/>
      <c r="BK55" s="559"/>
      <c r="BL55" s="559"/>
      <c r="BM55" s="559"/>
      <c r="BN55" s="559"/>
      <c r="BO55" s="559"/>
      <c r="BP55" s="559"/>
      <c r="BQ55" s="559"/>
      <c r="BR55" s="559"/>
      <c r="BS55" s="559"/>
      <c r="BT55" s="559"/>
      <c r="BU55" s="560"/>
      <c r="BV55" s="308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10"/>
    </row>
    <row r="56" spans="1:89" s="31" customFormat="1" ht="15">
      <c r="A56" s="402" t="s">
        <v>692</v>
      </c>
      <c r="B56" s="402"/>
      <c r="C56" s="402"/>
      <c r="D56" s="402"/>
      <c r="E56" s="402"/>
      <c r="F56" s="402"/>
      <c r="G56" s="402"/>
      <c r="H56" s="402"/>
      <c r="I56" s="402"/>
      <c r="J56" s="30"/>
      <c r="K56" s="566" t="s">
        <v>644</v>
      </c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  <c r="AM56" s="566"/>
      <c r="AN56" s="566"/>
      <c r="AO56" s="566"/>
      <c r="AP56" s="566"/>
      <c r="AQ56" s="566"/>
      <c r="AR56" s="566"/>
      <c r="AS56" s="566"/>
      <c r="AT56" s="566"/>
      <c r="AU56" s="566"/>
      <c r="AV56" s="566"/>
      <c r="AW56" s="566"/>
      <c r="AX56" s="566"/>
      <c r="AY56" s="566"/>
      <c r="AZ56" s="566"/>
      <c r="BA56" s="566"/>
      <c r="BB56" s="566"/>
      <c r="BC56" s="566"/>
      <c r="BD56" s="566"/>
      <c r="BE56" s="566"/>
      <c r="BF56" s="567"/>
      <c r="BG56" s="30"/>
      <c r="BH56" s="559"/>
      <c r="BI56" s="559"/>
      <c r="BJ56" s="559"/>
      <c r="BK56" s="559"/>
      <c r="BL56" s="559"/>
      <c r="BM56" s="559"/>
      <c r="BN56" s="559"/>
      <c r="BO56" s="559"/>
      <c r="BP56" s="559"/>
      <c r="BQ56" s="559"/>
      <c r="BR56" s="559"/>
      <c r="BS56" s="559"/>
      <c r="BT56" s="559"/>
      <c r="BU56" s="560"/>
      <c r="BV56" s="308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10"/>
    </row>
    <row r="57" spans="1:89" s="31" customFormat="1" ht="30" customHeight="1">
      <c r="A57" s="402" t="s">
        <v>902</v>
      </c>
      <c r="B57" s="402"/>
      <c r="C57" s="402"/>
      <c r="D57" s="402"/>
      <c r="E57" s="402"/>
      <c r="F57" s="402"/>
      <c r="G57" s="402"/>
      <c r="H57" s="402"/>
      <c r="I57" s="402"/>
      <c r="J57" s="30"/>
      <c r="K57" s="403" t="s">
        <v>693</v>
      </c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D57" s="403"/>
      <c r="BE57" s="403"/>
      <c r="BF57" s="404"/>
      <c r="BG57" s="30"/>
      <c r="BH57" s="559"/>
      <c r="BI57" s="559"/>
      <c r="BJ57" s="559"/>
      <c r="BK57" s="559"/>
      <c r="BL57" s="559"/>
      <c r="BM57" s="559"/>
      <c r="BN57" s="559"/>
      <c r="BO57" s="559"/>
      <c r="BP57" s="559"/>
      <c r="BQ57" s="559"/>
      <c r="BR57" s="559"/>
      <c r="BS57" s="559"/>
      <c r="BT57" s="559"/>
      <c r="BU57" s="560"/>
      <c r="BV57" s="308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10"/>
    </row>
    <row r="58" spans="1:89" s="31" customFormat="1" ht="15">
      <c r="A58" s="402" t="s">
        <v>904</v>
      </c>
      <c r="B58" s="402"/>
      <c r="C58" s="402"/>
      <c r="D58" s="402"/>
      <c r="E58" s="402"/>
      <c r="F58" s="402"/>
      <c r="G58" s="402"/>
      <c r="H58" s="402"/>
      <c r="I58" s="402"/>
      <c r="J58" s="30"/>
      <c r="K58" s="403" t="s">
        <v>657</v>
      </c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  <c r="BE58" s="403"/>
      <c r="BF58" s="404"/>
      <c r="BG58" s="30"/>
      <c r="BH58" s="559" t="s">
        <v>652</v>
      </c>
      <c r="BI58" s="559"/>
      <c r="BJ58" s="559"/>
      <c r="BK58" s="559"/>
      <c r="BL58" s="559"/>
      <c r="BM58" s="559"/>
      <c r="BN58" s="559"/>
      <c r="BO58" s="559"/>
      <c r="BP58" s="559"/>
      <c r="BQ58" s="559"/>
      <c r="BR58" s="559"/>
      <c r="BS58" s="559"/>
      <c r="BT58" s="559"/>
      <c r="BU58" s="560"/>
      <c r="BV58" s="308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10"/>
    </row>
    <row r="59" spans="1:89" s="31" customFormat="1" ht="15">
      <c r="A59" s="402" t="s">
        <v>906</v>
      </c>
      <c r="B59" s="402"/>
      <c r="C59" s="402"/>
      <c r="D59" s="402"/>
      <c r="E59" s="402"/>
      <c r="F59" s="402"/>
      <c r="G59" s="402"/>
      <c r="H59" s="402"/>
      <c r="I59" s="402"/>
      <c r="J59" s="30"/>
      <c r="K59" s="403" t="s">
        <v>694</v>
      </c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4"/>
      <c r="BG59" s="30"/>
      <c r="BH59" s="559" t="s">
        <v>652</v>
      </c>
      <c r="BI59" s="559"/>
      <c r="BJ59" s="559"/>
      <c r="BK59" s="559"/>
      <c r="BL59" s="559"/>
      <c r="BM59" s="559"/>
      <c r="BN59" s="559"/>
      <c r="BO59" s="559"/>
      <c r="BP59" s="559"/>
      <c r="BQ59" s="559"/>
      <c r="BR59" s="559"/>
      <c r="BS59" s="559"/>
      <c r="BT59" s="559"/>
      <c r="BU59" s="560"/>
      <c r="BV59" s="308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309"/>
      <c r="CI59" s="309"/>
      <c r="CJ59" s="309"/>
      <c r="CK59" s="310"/>
    </row>
    <row r="60" spans="1:89" s="31" customFormat="1" ht="15">
      <c r="A60" s="402" t="s">
        <v>908</v>
      </c>
      <c r="B60" s="402"/>
      <c r="C60" s="402"/>
      <c r="D60" s="402"/>
      <c r="E60" s="402"/>
      <c r="F60" s="402"/>
      <c r="G60" s="402"/>
      <c r="H60" s="402"/>
      <c r="I60" s="402"/>
      <c r="J60" s="30"/>
      <c r="K60" s="403" t="s">
        <v>695</v>
      </c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3"/>
      <c r="BA60" s="403"/>
      <c r="BB60" s="403"/>
      <c r="BC60" s="403"/>
      <c r="BD60" s="403"/>
      <c r="BE60" s="403"/>
      <c r="BF60" s="404"/>
      <c r="BG60" s="30"/>
      <c r="BH60" s="559" t="s">
        <v>663</v>
      </c>
      <c r="BI60" s="559"/>
      <c r="BJ60" s="559"/>
      <c r="BK60" s="559"/>
      <c r="BL60" s="559"/>
      <c r="BM60" s="559"/>
      <c r="BN60" s="559"/>
      <c r="BO60" s="559"/>
      <c r="BP60" s="559"/>
      <c r="BQ60" s="559"/>
      <c r="BR60" s="559"/>
      <c r="BS60" s="559"/>
      <c r="BT60" s="559"/>
      <c r="BU60" s="560"/>
      <c r="BV60" s="308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309"/>
      <c r="CI60" s="309"/>
      <c r="CJ60" s="309"/>
      <c r="CK60" s="310"/>
    </row>
    <row r="61" spans="1:89" s="31" customFormat="1" ht="15">
      <c r="A61" s="402" t="s">
        <v>199</v>
      </c>
      <c r="B61" s="402"/>
      <c r="C61" s="402"/>
      <c r="D61" s="402"/>
      <c r="E61" s="402"/>
      <c r="F61" s="402"/>
      <c r="G61" s="402"/>
      <c r="H61" s="402"/>
      <c r="I61" s="402"/>
      <c r="J61" s="30"/>
      <c r="K61" s="403" t="s">
        <v>685</v>
      </c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4"/>
      <c r="BG61" s="30"/>
      <c r="BH61" s="559" t="s">
        <v>71</v>
      </c>
      <c r="BI61" s="559"/>
      <c r="BJ61" s="559"/>
      <c r="BK61" s="559"/>
      <c r="BL61" s="559"/>
      <c r="BM61" s="559"/>
      <c r="BN61" s="559"/>
      <c r="BO61" s="559"/>
      <c r="BP61" s="559"/>
      <c r="BQ61" s="559"/>
      <c r="BR61" s="559"/>
      <c r="BS61" s="559"/>
      <c r="BT61" s="559"/>
      <c r="BU61" s="560"/>
      <c r="BV61" s="308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10"/>
    </row>
    <row r="62" spans="1:89" s="31" customFormat="1" ht="15">
      <c r="A62" s="402" t="s">
        <v>201</v>
      </c>
      <c r="B62" s="402"/>
      <c r="C62" s="402"/>
      <c r="D62" s="402"/>
      <c r="E62" s="402"/>
      <c r="F62" s="402"/>
      <c r="G62" s="402"/>
      <c r="H62" s="402"/>
      <c r="I62" s="402"/>
      <c r="J62" s="30"/>
      <c r="K62" s="403" t="s">
        <v>696</v>
      </c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3"/>
      <c r="BC62" s="403"/>
      <c r="BD62" s="403"/>
      <c r="BE62" s="403"/>
      <c r="BF62" s="404"/>
      <c r="BG62" s="30"/>
      <c r="BH62" s="559" t="s">
        <v>71</v>
      </c>
      <c r="BI62" s="559"/>
      <c r="BJ62" s="559"/>
      <c r="BK62" s="559"/>
      <c r="BL62" s="559"/>
      <c r="BM62" s="559"/>
      <c r="BN62" s="559"/>
      <c r="BO62" s="559"/>
      <c r="BP62" s="559"/>
      <c r="BQ62" s="559"/>
      <c r="BR62" s="559"/>
      <c r="BS62" s="559"/>
      <c r="BT62" s="559"/>
      <c r="BU62" s="560"/>
      <c r="BV62" s="308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309"/>
      <c r="CI62" s="309"/>
      <c r="CJ62" s="309"/>
      <c r="CK62" s="310"/>
    </row>
    <row r="63" spans="1:89" s="31" customFormat="1" ht="15">
      <c r="A63" s="402" t="s">
        <v>203</v>
      </c>
      <c r="B63" s="402"/>
      <c r="C63" s="402"/>
      <c r="D63" s="402"/>
      <c r="E63" s="402"/>
      <c r="F63" s="402"/>
      <c r="G63" s="402"/>
      <c r="H63" s="402"/>
      <c r="I63" s="402"/>
      <c r="J63" s="30"/>
      <c r="K63" s="403" t="s">
        <v>697</v>
      </c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4"/>
      <c r="BG63" s="30"/>
      <c r="BH63" s="559" t="s">
        <v>71</v>
      </c>
      <c r="BI63" s="559"/>
      <c r="BJ63" s="559"/>
      <c r="BK63" s="559"/>
      <c r="BL63" s="559"/>
      <c r="BM63" s="559"/>
      <c r="BN63" s="559"/>
      <c r="BO63" s="559"/>
      <c r="BP63" s="559"/>
      <c r="BQ63" s="559"/>
      <c r="BR63" s="559"/>
      <c r="BS63" s="559"/>
      <c r="BT63" s="559"/>
      <c r="BU63" s="560"/>
      <c r="BV63" s="308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10"/>
    </row>
    <row r="64" spans="1:89" s="31" customFormat="1" ht="15">
      <c r="A64" s="402" t="s">
        <v>698</v>
      </c>
      <c r="B64" s="402"/>
      <c r="C64" s="402"/>
      <c r="D64" s="402"/>
      <c r="E64" s="402"/>
      <c r="F64" s="402"/>
      <c r="G64" s="402"/>
      <c r="H64" s="402"/>
      <c r="I64" s="402"/>
      <c r="J64" s="30"/>
      <c r="K64" s="566" t="s">
        <v>641</v>
      </c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  <c r="AP64" s="566"/>
      <c r="AQ64" s="566"/>
      <c r="AR64" s="566"/>
      <c r="AS64" s="566"/>
      <c r="AT64" s="566"/>
      <c r="AU64" s="566"/>
      <c r="AV64" s="566"/>
      <c r="AW64" s="566"/>
      <c r="AX64" s="566"/>
      <c r="AY64" s="566"/>
      <c r="AZ64" s="566"/>
      <c r="BA64" s="566"/>
      <c r="BB64" s="566"/>
      <c r="BC64" s="566"/>
      <c r="BD64" s="566"/>
      <c r="BE64" s="566"/>
      <c r="BF64" s="567"/>
      <c r="BG64" s="30"/>
      <c r="BH64" s="559" t="s">
        <v>71</v>
      </c>
      <c r="BI64" s="559"/>
      <c r="BJ64" s="559"/>
      <c r="BK64" s="559"/>
      <c r="BL64" s="559"/>
      <c r="BM64" s="559"/>
      <c r="BN64" s="559"/>
      <c r="BO64" s="559"/>
      <c r="BP64" s="559"/>
      <c r="BQ64" s="559"/>
      <c r="BR64" s="559"/>
      <c r="BS64" s="559"/>
      <c r="BT64" s="559"/>
      <c r="BU64" s="560"/>
      <c r="BV64" s="308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10"/>
    </row>
    <row r="65" spans="1:89" s="31" customFormat="1" ht="15">
      <c r="A65" s="402" t="s">
        <v>699</v>
      </c>
      <c r="B65" s="402"/>
      <c r="C65" s="402"/>
      <c r="D65" s="402"/>
      <c r="E65" s="402"/>
      <c r="F65" s="402"/>
      <c r="G65" s="402"/>
      <c r="H65" s="402"/>
      <c r="I65" s="402"/>
      <c r="J65" s="30"/>
      <c r="K65" s="566" t="s">
        <v>642</v>
      </c>
      <c r="L65" s="566"/>
      <c r="M65" s="566"/>
      <c r="N65" s="566"/>
      <c r="O65" s="566"/>
      <c r="P65" s="566"/>
      <c r="Q65" s="566"/>
      <c r="R65" s="566"/>
      <c r="S65" s="566"/>
      <c r="T65" s="566"/>
      <c r="U65" s="566"/>
      <c r="V65" s="566"/>
      <c r="W65" s="566"/>
      <c r="X65" s="566"/>
      <c r="Y65" s="566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  <c r="AP65" s="566"/>
      <c r="AQ65" s="566"/>
      <c r="AR65" s="566"/>
      <c r="AS65" s="566"/>
      <c r="AT65" s="566"/>
      <c r="AU65" s="566"/>
      <c r="AV65" s="566"/>
      <c r="AW65" s="566"/>
      <c r="AX65" s="566"/>
      <c r="AY65" s="566"/>
      <c r="AZ65" s="566"/>
      <c r="BA65" s="566"/>
      <c r="BB65" s="566"/>
      <c r="BC65" s="566"/>
      <c r="BD65" s="566"/>
      <c r="BE65" s="566"/>
      <c r="BF65" s="567"/>
      <c r="BG65" s="30"/>
      <c r="BH65" s="559" t="s">
        <v>71</v>
      </c>
      <c r="BI65" s="559"/>
      <c r="BJ65" s="559"/>
      <c r="BK65" s="559"/>
      <c r="BL65" s="559"/>
      <c r="BM65" s="559"/>
      <c r="BN65" s="559"/>
      <c r="BO65" s="559"/>
      <c r="BP65" s="559"/>
      <c r="BQ65" s="559"/>
      <c r="BR65" s="559"/>
      <c r="BS65" s="559"/>
      <c r="BT65" s="559"/>
      <c r="BU65" s="560"/>
      <c r="BV65" s="308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10"/>
    </row>
    <row r="66" spans="1:89" s="31" customFormat="1" ht="15">
      <c r="A66" s="402" t="s">
        <v>700</v>
      </c>
      <c r="B66" s="402"/>
      <c r="C66" s="402"/>
      <c r="D66" s="402"/>
      <c r="E66" s="402"/>
      <c r="F66" s="402"/>
      <c r="G66" s="402"/>
      <c r="H66" s="402"/>
      <c r="I66" s="402"/>
      <c r="J66" s="30"/>
      <c r="K66" s="566" t="s">
        <v>643</v>
      </c>
      <c r="L66" s="566"/>
      <c r="M66" s="566"/>
      <c r="N66" s="566"/>
      <c r="O66" s="566"/>
      <c r="P66" s="566"/>
      <c r="Q66" s="566"/>
      <c r="R66" s="566"/>
      <c r="S66" s="566"/>
      <c r="T66" s="566"/>
      <c r="U66" s="566"/>
      <c r="V66" s="566"/>
      <c r="W66" s="566"/>
      <c r="X66" s="566"/>
      <c r="Y66" s="566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  <c r="AP66" s="566"/>
      <c r="AQ66" s="566"/>
      <c r="AR66" s="566"/>
      <c r="AS66" s="566"/>
      <c r="AT66" s="566"/>
      <c r="AU66" s="566"/>
      <c r="AV66" s="566"/>
      <c r="AW66" s="566"/>
      <c r="AX66" s="566"/>
      <c r="AY66" s="566"/>
      <c r="AZ66" s="566"/>
      <c r="BA66" s="566"/>
      <c r="BB66" s="566"/>
      <c r="BC66" s="566"/>
      <c r="BD66" s="566"/>
      <c r="BE66" s="566"/>
      <c r="BF66" s="567"/>
      <c r="BG66" s="30"/>
      <c r="BH66" s="559" t="s">
        <v>71</v>
      </c>
      <c r="BI66" s="559"/>
      <c r="BJ66" s="559"/>
      <c r="BK66" s="559"/>
      <c r="BL66" s="559"/>
      <c r="BM66" s="559"/>
      <c r="BN66" s="559"/>
      <c r="BO66" s="559"/>
      <c r="BP66" s="559"/>
      <c r="BQ66" s="559"/>
      <c r="BR66" s="559"/>
      <c r="BS66" s="559"/>
      <c r="BT66" s="559"/>
      <c r="BU66" s="560"/>
      <c r="BV66" s="308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309"/>
      <c r="CK66" s="310"/>
    </row>
    <row r="67" spans="1:89" s="31" customFormat="1" ht="15">
      <c r="A67" s="402" t="s">
        <v>701</v>
      </c>
      <c r="B67" s="402"/>
      <c r="C67" s="402"/>
      <c r="D67" s="402"/>
      <c r="E67" s="402"/>
      <c r="F67" s="402"/>
      <c r="G67" s="402"/>
      <c r="H67" s="402"/>
      <c r="I67" s="402"/>
      <c r="J67" s="30"/>
      <c r="K67" s="566" t="s">
        <v>644</v>
      </c>
      <c r="L67" s="566"/>
      <c r="M67" s="566"/>
      <c r="N67" s="566"/>
      <c r="O67" s="566"/>
      <c r="P67" s="566"/>
      <c r="Q67" s="566"/>
      <c r="R67" s="566"/>
      <c r="S67" s="566"/>
      <c r="T67" s="566"/>
      <c r="U67" s="566"/>
      <c r="V67" s="566"/>
      <c r="W67" s="566"/>
      <c r="X67" s="566"/>
      <c r="Y67" s="566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  <c r="AP67" s="566"/>
      <c r="AQ67" s="566"/>
      <c r="AR67" s="566"/>
      <c r="AS67" s="566"/>
      <c r="AT67" s="566"/>
      <c r="AU67" s="566"/>
      <c r="AV67" s="566"/>
      <c r="AW67" s="566"/>
      <c r="AX67" s="566"/>
      <c r="AY67" s="566"/>
      <c r="AZ67" s="566"/>
      <c r="BA67" s="566"/>
      <c r="BB67" s="566"/>
      <c r="BC67" s="566"/>
      <c r="BD67" s="566"/>
      <c r="BE67" s="566"/>
      <c r="BF67" s="567"/>
      <c r="BG67" s="30"/>
      <c r="BH67" s="559" t="s">
        <v>71</v>
      </c>
      <c r="BI67" s="559"/>
      <c r="BJ67" s="559"/>
      <c r="BK67" s="559"/>
      <c r="BL67" s="559"/>
      <c r="BM67" s="559"/>
      <c r="BN67" s="559"/>
      <c r="BO67" s="559"/>
      <c r="BP67" s="559"/>
      <c r="BQ67" s="559"/>
      <c r="BR67" s="559"/>
      <c r="BS67" s="559"/>
      <c r="BT67" s="559"/>
      <c r="BU67" s="560"/>
      <c r="BV67" s="308"/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309"/>
      <c r="CI67" s="309"/>
      <c r="CJ67" s="309"/>
      <c r="CK67" s="310"/>
    </row>
    <row r="68" spans="1:89" s="31" customFormat="1" ht="15">
      <c r="A68" s="402" t="s">
        <v>702</v>
      </c>
      <c r="B68" s="402"/>
      <c r="C68" s="402"/>
      <c r="D68" s="402"/>
      <c r="E68" s="402"/>
      <c r="F68" s="402"/>
      <c r="G68" s="402"/>
      <c r="H68" s="402"/>
      <c r="I68" s="402"/>
      <c r="J68" s="30"/>
      <c r="K68" s="403" t="s">
        <v>703</v>
      </c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3"/>
      <c r="AW68" s="403"/>
      <c r="AX68" s="403"/>
      <c r="AY68" s="403"/>
      <c r="AZ68" s="403"/>
      <c r="BA68" s="403"/>
      <c r="BB68" s="403"/>
      <c r="BC68" s="403"/>
      <c r="BD68" s="403"/>
      <c r="BE68" s="403"/>
      <c r="BF68" s="404"/>
      <c r="BG68" s="30"/>
      <c r="BH68" s="559" t="s">
        <v>941</v>
      </c>
      <c r="BI68" s="559"/>
      <c r="BJ68" s="559"/>
      <c r="BK68" s="559"/>
      <c r="BL68" s="559"/>
      <c r="BM68" s="559"/>
      <c r="BN68" s="559"/>
      <c r="BO68" s="559"/>
      <c r="BP68" s="559"/>
      <c r="BQ68" s="559"/>
      <c r="BR68" s="559"/>
      <c r="BS68" s="559"/>
      <c r="BT68" s="559"/>
      <c r="BU68" s="560"/>
      <c r="BV68" s="308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10"/>
    </row>
    <row r="69" spans="1:89" s="31" customFormat="1" ht="3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5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</row>
    <row r="70" spans="1:89" s="13" customFormat="1" ht="50.25" customHeight="1">
      <c r="A70" s="569" t="s">
        <v>704</v>
      </c>
      <c r="B70" s="570"/>
      <c r="C70" s="570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570"/>
      <c r="AM70" s="570"/>
      <c r="AN70" s="570"/>
      <c r="AO70" s="570"/>
      <c r="AP70" s="570"/>
      <c r="AQ70" s="570"/>
      <c r="AR70" s="570"/>
      <c r="AS70" s="570"/>
      <c r="AT70" s="570"/>
      <c r="AU70" s="570"/>
      <c r="AV70" s="570"/>
      <c r="AW70" s="570"/>
      <c r="AX70" s="570"/>
      <c r="AY70" s="570"/>
      <c r="AZ70" s="570"/>
      <c r="BA70" s="570"/>
      <c r="BB70" s="570"/>
      <c r="BC70" s="570"/>
      <c r="BD70" s="570"/>
      <c r="BE70" s="570"/>
      <c r="BF70" s="570"/>
      <c r="BG70" s="570"/>
      <c r="BH70" s="570"/>
      <c r="BI70" s="570"/>
      <c r="BJ70" s="570"/>
      <c r="BK70" s="570"/>
      <c r="BL70" s="570"/>
      <c r="BM70" s="570"/>
      <c r="BN70" s="570"/>
      <c r="BO70" s="570"/>
      <c r="BP70" s="570"/>
      <c r="BQ70" s="570"/>
      <c r="BR70" s="570"/>
      <c r="BS70" s="570"/>
      <c r="BT70" s="570"/>
      <c r="BU70" s="570"/>
      <c r="BV70" s="570"/>
      <c r="BW70" s="570"/>
      <c r="BX70" s="570"/>
      <c r="BY70" s="570"/>
      <c r="BZ70" s="570"/>
      <c r="CA70" s="570"/>
      <c r="CB70" s="570"/>
      <c r="CC70" s="570"/>
      <c r="CD70" s="570"/>
      <c r="CE70" s="570"/>
      <c r="CF70" s="570"/>
      <c r="CG70" s="570"/>
      <c r="CH70" s="570"/>
      <c r="CI70" s="570"/>
      <c r="CJ70" s="570"/>
      <c r="CK70" s="570"/>
    </row>
    <row r="71" spans="1:89" s="13" customFormat="1" ht="12.75" customHeight="1">
      <c r="A71" s="233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4"/>
      <c r="CF71" s="234"/>
      <c r="CG71" s="234"/>
      <c r="CH71" s="234"/>
      <c r="CI71" s="234"/>
      <c r="CJ71" s="234"/>
      <c r="CK71" s="234"/>
    </row>
    <row r="72" spans="7:89" ht="15">
      <c r="G72" s="571"/>
      <c r="H72" s="571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71"/>
      <c r="X72" s="571"/>
      <c r="Y72" s="571"/>
      <c r="Z72" s="571"/>
      <c r="AA72" s="571"/>
      <c r="AB72" s="571"/>
      <c r="AC72" s="571"/>
      <c r="AD72" s="571"/>
      <c r="AE72" s="571"/>
      <c r="AF72" s="571"/>
      <c r="AG72" s="571"/>
      <c r="AH72" s="571"/>
      <c r="AI72" s="571"/>
      <c r="AJ72" s="571"/>
      <c r="AK72" s="571"/>
      <c r="AL72" s="571"/>
      <c r="AM72" s="571"/>
      <c r="AN72" s="571"/>
      <c r="AO72" s="571"/>
      <c r="AP72" s="571"/>
      <c r="AQ72" s="571"/>
      <c r="AR72" s="571"/>
      <c r="AS72" s="571"/>
      <c r="AT72" s="571"/>
      <c r="AU72" s="571"/>
      <c r="AV72" s="571"/>
      <c r="AW72" s="571"/>
      <c r="AX72" s="571"/>
      <c r="AY72" s="571"/>
      <c r="AZ72" s="571"/>
      <c r="BA72" s="571"/>
      <c r="BB72" s="571"/>
      <c r="BC72" s="571"/>
      <c r="BD72" s="571"/>
      <c r="BE72" s="571"/>
      <c r="BF72" s="571"/>
      <c r="BG72" s="571"/>
      <c r="BH72" s="571"/>
      <c r="CC72" s="141"/>
      <c r="CD72" s="141"/>
      <c r="CE72" s="141"/>
      <c r="CF72" s="141"/>
      <c r="CG72" s="141"/>
      <c r="CH72" s="141"/>
      <c r="CI72" s="141"/>
      <c r="CJ72" s="141"/>
      <c r="CK72" s="141"/>
    </row>
    <row r="73" s="22" customFormat="1" ht="15"/>
    <row r="74" spans="8:89" s="24" customFormat="1" ht="1.5" customHeight="1">
      <c r="H74" s="568"/>
      <c r="I74" s="568"/>
      <c r="J74" s="568"/>
      <c r="K74" s="568"/>
      <c r="L74" s="568"/>
      <c r="M74" s="568"/>
      <c r="N74" s="568"/>
      <c r="O74" s="568"/>
      <c r="P74" s="568"/>
      <c r="Q74" s="568"/>
      <c r="R74" s="568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  <c r="AF74" s="568"/>
      <c r="AG74" s="568"/>
      <c r="AH74" s="568"/>
      <c r="AI74" s="568"/>
      <c r="AJ74" s="568"/>
      <c r="AK74" s="568"/>
      <c r="AL74" s="568"/>
      <c r="AM74" s="568"/>
      <c r="AN74" s="568"/>
      <c r="AO74" s="568"/>
      <c r="AP74" s="568"/>
      <c r="AQ74" s="568"/>
      <c r="AR74" s="568"/>
      <c r="AS74" s="568"/>
      <c r="AT74" s="568"/>
      <c r="AU74" s="568"/>
      <c r="AV74" s="568"/>
      <c r="AW74" s="568"/>
      <c r="AX74" s="568"/>
      <c r="AY74" s="568"/>
      <c r="AZ74" s="568"/>
      <c r="BA74" s="568"/>
      <c r="BB74" s="568"/>
      <c r="BC74" s="568"/>
      <c r="BD74" s="568"/>
      <c r="BE74" s="568"/>
      <c r="BF74" s="568"/>
      <c r="BG74" s="568"/>
      <c r="BH74" s="568"/>
      <c r="BI74" s="568"/>
      <c r="BJ74" s="568"/>
      <c r="BK74" s="568"/>
      <c r="BL74" s="568"/>
      <c r="BM74" s="568"/>
      <c r="BN74" s="568"/>
      <c r="BO74" s="568"/>
      <c r="BP74" s="568"/>
      <c r="BQ74" s="568"/>
      <c r="BR74" s="568"/>
      <c r="BS74" s="568"/>
      <c r="BT74" s="568"/>
      <c r="BU74" s="568"/>
      <c r="BV74" s="568"/>
      <c r="BW74" s="568"/>
      <c r="BX74" s="568"/>
      <c r="BY74" s="568"/>
      <c r="BZ74" s="568"/>
      <c r="CA74" s="568"/>
      <c r="CB74" s="568"/>
      <c r="CC74" s="568"/>
      <c r="CD74" s="568"/>
      <c r="CE74" s="568"/>
      <c r="CF74" s="568"/>
      <c r="CG74" s="568"/>
      <c r="CH74" s="568"/>
      <c r="CI74" s="568"/>
      <c r="CJ74" s="568"/>
      <c r="CK74" s="568"/>
    </row>
    <row r="75" spans="8:89" s="24" customFormat="1" ht="15.75" customHeight="1" hidden="1">
      <c r="H75" s="568"/>
      <c r="I75" s="568"/>
      <c r="J75" s="568"/>
      <c r="K75" s="568"/>
      <c r="L75" s="568"/>
      <c r="M75" s="568"/>
      <c r="N75" s="568"/>
      <c r="O75" s="568"/>
      <c r="P75" s="568"/>
      <c r="Q75" s="568"/>
      <c r="R75" s="568"/>
      <c r="S75" s="568"/>
      <c r="T75" s="568"/>
      <c r="U75" s="568"/>
      <c r="V75" s="568"/>
      <c r="W75" s="568"/>
      <c r="X75" s="568"/>
      <c r="Y75" s="568"/>
      <c r="Z75" s="568"/>
      <c r="AA75" s="568"/>
      <c r="AB75" s="568"/>
      <c r="AC75" s="568"/>
      <c r="AD75" s="568"/>
      <c r="AE75" s="568"/>
      <c r="AF75" s="568"/>
      <c r="AG75" s="568"/>
      <c r="AH75" s="568"/>
      <c r="AI75" s="568"/>
      <c r="AJ75" s="568"/>
      <c r="AK75" s="568"/>
      <c r="AL75" s="568"/>
      <c r="AM75" s="568"/>
      <c r="AN75" s="568"/>
      <c r="AO75" s="568"/>
      <c r="AP75" s="568"/>
      <c r="AQ75" s="568"/>
      <c r="AR75" s="568"/>
      <c r="AS75" s="568"/>
      <c r="AT75" s="568"/>
      <c r="AU75" s="568"/>
      <c r="AV75" s="568"/>
      <c r="AW75" s="568"/>
      <c r="AX75" s="568"/>
      <c r="AY75" s="568"/>
      <c r="AZ75" s="568"/>
      <c r="BA75" s="568"/>
      <c r="BB75" s="568"/>
      <c r="BC75" s="568"/>
      <c r="BD75" s="568"/>
      <c r="BE75" s="568"/>
      <c r="BF75" s="568"/>
      <c r="BG75" s="568"/>
      <c r="BH75" s="568"/>
      <c r="BI75" s="568"/>
      <c r="BJ75" s="568"/>
      <c r="BK75" s="568"/>
      <c r="BL75" s="568"/>
      <c r="BM75" s="568"/>
      <c r="BN75" s="568"/>
      <c r="BO75" s="568"/>
      <c r="BP75" s="568"/>
      <c r="BQ75" s="568"/>
      <c r="BR75" s="568"/>
      <c r="BS75" s="568"/>
      <c r="BT75" s="568"/>
      <c r="BU75" s="568"/>
      <c r="BV75" s="568"/>
      <c r="BW75" s="568"/>
      <c r="BX75" s="568"/>
      <c r="BY75" s="568"/>
      <c r="BZ75" s="568"/>
      <c r="CA75" s="568"/>
      <c r="CB75" s="568"/>
      <c r="CC75" s="568"/>
      <c r="CD75" s="568"/>
      <c r="CE75" s="568"/>
      <c r="CF75" s="568"/>
      <c r="CG75" s="568"/>
      <c r="CH75" s="568"/>
      <c r="CI75" s="568"/>
      <c r="CJ75" s="568"/>
      <c r="CK75" s="568"/>
    </row>
    <row r="76" spans="8:89" s="128" customFormat="1" ht="3" customHeight="1" hidden="1"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</row>
    <row r="77" spans="7:89" ht="15">
      <c r="G77" s="141" t="s">
        <v>806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</row>
    <row r="78" spans="7:81" ht="15">
      <c r="G78" s="141" t="s">
        <v>807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 t="s">
        <v>295</v>
      </c>
      <c r="AA78" s="141"/>
      <c r="AB78" s="141"/>
      <c r="AC78" s="141"/>
      <c r="AD78" s="141"/>
      <c r="AE78" s="141" t="s">
        <v>296</v>
      </c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 t="s">
        <v>808</v>
      </c>
    </row>
    <row r="83" ht="15">
      <c r="G83" s="15" t="s">
        <v>809</v>
      </c>
    </row>
    <row r="84" ht="15">
      <c r="G84" s="15" t="s">
        <v>810</v>
      </c>
    </row>
  </sheetData>
  <sheetProtection/>
  <mergeCells count="261">
    <mergeCell ref="H75:CK75"/>
    <mergeCell ref="A68:I68"/>
    <mergeCell ref="K68:BF68"/>
    <mergeCell ref="BH68:BU68"/>
    <mergeCell ref="BV68:CK68"/>
    <mergeCell ref="A70:CK70"/>
    <mergeCell ref="H74:CK74"/>
    <mergeCell ref="G72:BH72"/>
    <mergeCell ref="A66:I66"/>
    <mergeCell ref="K66:BF66"/>
    <mergeCell ref="BH66:BU66"/>
    <mergeCell ref="BV66:CK66"/>
    <mergeCell ref="A67:I67"/>
    <mergeCell ref="K67:BF67"/>
    <mergeCell ref="BH67:BU67"/>
    <mergeCell ref="BV67:CK67"/>
    <mergeCell ref="A65:I65"/>
    <mergeCell ref="K65:BF65"/>
    <mergeCell ref="BH65:BU65"/>
    <mergeCell ref="BV65:CK65"/>
    <mergeCell ref="A63:I63"/>
    <mergeCell ref="K63:BF63"/>
    <mergeCell ref="BH63:BU63"/>
    <mergeCell ref="BV63:CK63"/>
    <mergeCell ref="A64:I64"/>
    <mergeCell ref="K64:BF64"/>
    <mergeCell ref="BH64:BU64"/>
    <mergeCell ref="BV64:CK64"/>
    <mergeCell ref="A61:I61"/>
    <mergeCell ref="K61:BF61"/>
    <mergeCell ref="BH61:BU61"/>
    <mergeCell ref="BV61:CK61"/>
    <mergeCell ref="A62:I62"/>
    <mergeCell ref="K62:BF62"/>
    <mergeCell ref="BH62:BU62"/>
    <mergeCell ref="BV62:CK62"/>
    <mergeCell ref="A59:I59"/>
    <mergeCell ref="K59:BF59"/>
    <mergeCell ref="BH59:BU59"/>
    <mergeCell ref="BV59:CK59"/>
    <mergeCell ref="A60:I60"/>
    <mergeCell ref="K60:BF60"/>
    <mergeCell ref="BH60:BU60"/>
    <mergeCell ref="BV60:CK60"/>
    <mergeCell ref="A57:I57"/>
    <mergeCell ref="K57:BF57"/>
    <mergeCell ref="BH57:BU57"/>
    <mergeCell ref="BV57:CK57"/>
    <mergeCell ref="A58:I58"/>
    <mergeCell ref="K58:BF58"/>
    <mergeCell ref="BH58:BU58"/>
    <mergeCell ref="BV58:CK58"/>
    <mergeCell ref="A55:I55"/>
    <mergeCell ref="K55:BF55"/>
    <mergeCell ref="BH55:BU55"/>
    <mergeCell ref="BV55:CK55"/>
    <mergeCell ref="A56:I56"/>
    <mergeCell ref="K56:BF56"/>
    <mergeCell ref="BH56:BU56"/>
    <mergeCell ref="BV56:CK56"/>
    <mergeCell ref="A53:I53"/>
    <mergeCell ref="K53:BF53"/>
    <mergeCell ref="BH53:BU53"/>
    <mergeCell ref="BV53:CK53"/>
    <mergeCell ref="A54:I54"/>
    <mergeCell ref="K54:BF54"/>
    <mergeCell ref="BH54:BU54"/>
    <mergeCell ref="BV54:CK54"/>
    <mergeCell ref="A51:I51"/>
    <mergeCell ref="K51:BF51"/>
    <mergeCell ref="BH51:BU51"/>
    <mergeCell ref="BV51:CK51"/>
    <mergeCell ref="A52:I52"/>
    <mergeCell ref="K52:BF52"/>
    <mergeCell ref="BH52:BU52"/>
    <mergeCell ref="BV52:CK52"/>
    <mergeCell ref="A49:I49"/>
    <mergeCell ref="K49:BF49"/>
    <mergeCell ref="BH49:BU49"/>
    <mergeCell ref="BV49:CK49"/>
    <mergeCell ref="A50:I50"/>
    <mergeCell ref="K50:BF50"/>
    <mergeCell ref="BH50:BU50"/>
    <mergeCell ref="BV50:CK50"/>
    <mergeCell ref="A47:I47"/>
    <mergeCell ref="K47:BF47"/>
    <mergeCell ref="BH47:BU47"/>
    <mergeCell ref="BV47:CK47"/>
    <mergeCell ref="A48:I48"/>
    <mergeCell ref="K48:BF48"/>
    <mergeCell ref="BH48:BU48"/>
    <mergeCell ref="BV48:CK48"/>
    <mergeCell ref="A45:I45"/>
    <mergeCell ref="K45:BF45"/>
    <mergeCell ref="BH45:BU45"/>
    <mergeCell ref="BV45:CK45"/>
    <mergeCell ref="A46:I46"/>
    <mergeCell ref="K46:BF46"/>
    <mergeCell ref="BH46:BU46"/>
    <mergeCell ref="BV46:CK46"/>
    <mergeCell ref="A43:I43"/>
    <mergeCell ref="K43:BF43"/>
    <mergeCell ref="BH43:BU43"/>
    <mergeCell ref="BV43:CK43"/>
    <mergeCell ref="A44:I44"/>
    <mergeCell ref="K44:BF44"/>
    <mergeCell ref="BH44:BU44"/>
    <mergeCell ref="BV44:CK44"/>
    <mergeCell ref="A41:I41"/>
    <mergeCell ref="K41:BF41"/>
    <mergeCell ref="BH41:BU41"/>
    <mergeCell ref="BV41:CK41"/>
    <mergeCell ref="A42:I42"/>
    <mergeCell ref="K42:BF42"/>
    <mergeCell ref="BH42:BU42"/>
    <mergeCell ref="BV42:CK42"/>
    <mergeCell ref="A39:I39"/>
    <mergeCell ref="K39:BF39"/>
    <mergeCell ref="BH39:BU39"/>
    <mergeCell ref="BV39:CK39"/>
    <mergeCell ref="A40:I40"/>
    <mergeCell ref="K40:BF40"/>
    <mergeCell ref="BH40:BU40"/>
    <mergeCell ref="BV40:CK40"/>
    <mergeCell ref="A37:I37"/>
    <mergeCell ref="K37:BF37"/>
    <mergeCell ref="BH37:BU37"/>
    <mergeCell ref="BV37:CK37"/>
    <mergeCell ref="A38:I38"/>
    <mergeCell ref="K38:BF38"/>
    <mergeCell ref="BH38:BU38"/>
    <mergeCell ref="BV38:CK38"/>
    <mergeCell ref="A35:I35"/>
    <mergeCell ref="K35:BF35"/>
    <mergeCell ref="BH35:BU35"/>
    <mergeCell ref="BV35:CK35"/>
    <mergeCell ref="A36:I36"/>
    <mergeCell ref="K36:BF36"/>
    <mergeCell ref="BH36:BU36"/>
    <mergeCell ref="BV36:CK36"/>
    <mergeCell ref="A33:I33"/>
    <mergeCell ref="K33:BF33"/>
    <mergeCell ref="BH33:BU33"/>
    <mergeCell ref="BV33:CK33"/>
    <mergeCell ref="A34:I34"/>
    <mergeCell ref="K34:BF34"/>
    <mergeCell ref="BH34:BU34"/>
    <mergeCell ref="BV34:CK34"/>
    <mergeCell ref="A31:I31"/>
    <mergeCell ref="K31:BF31"/>
    <mergeCell ref="BH31:BU31"/>
    <mergeCell ref="BV31:CK31"/>
    <mergeCell ref="A32:I32"/>
    <mergeCell ref="K32:BF32"/>
    <mergeCell ref="BH32:BU32"/>
    <mergeCell ref="BV32:CK32"/>
    <mergeCell ref="A29:I29"/>
    <mergeCell ref="K29:BF29"/>
    <mergeCell ref="BH29:BU29"/>
    <mergeCell ref="BV29:CK29"/>
    <mergeCell ref="A30:I30"/>
    <mergeCell ref="K30:BF30"/>
    <mergeCell ref="BH30:BU30"/>
    <mergeCell ref="BV30:CK30"/>
    <mergeCell ref="A27:I27"/>
    <mergeCell ref="K27:BF27"/>
    <mergeCell ref="BH27:BU27"/>
    <mergeCell ref="BV27:CK27"/>
    <mergeCell ref="A28:I28"/>
    <mergeCell ref="K28:BF28"/>
    <mergeCell ref="BH28:BU28"/>
    <mergeCell ref="BV28:CK28"/>
    <mergeCell ref="A25:I25"/>
    <mergeCell ref="K25:BF25"/>
    <mergeCell ref="BH25:BU25"/>
    <mergeCell ref="BV25:CK25"/>
    <mergeCell ref="A26:I26"/>
    <mergeCell ref="K26:BF26"/>
    <mergeCell ref="BH26:BU26"/>
    <mergeCell ref="BV26:CK26"/>
    <mergeCell ref="A23:I23"/>
    <mergeCell ref="K23:BF23"/>
    <mergeCell ref="BH23:BU23"/>
    <mergeCell ref="BV23:CK23"/>
    <mergeCell ref="A24:I24"/>
    <mergeCell ref="K24:BF24"/>
    <mergeCell ref="BH24:BU24"/>
    <mergeCell ref="BV24:CK24"/>
    <mergeCell ref="A21:I21"/>
    <mergeCell ref="K21:BF21"/>
    <mergeCell ref="BH21:BU21"/>
    <mergeCell ref="BV21:CK21"/>
    <mergeCell ref="A22:I22"/>
    <mergeCell ref="K22:BF22"/>
    <mergeCell ref="BH22:BU22"/>
    <mergeCell ref="BV22:CK22"/>
    <mergeCell ref="A19:I19"/>
    <mergeCell ref="K19:BF19"/>
    <mergeCell ref="BH19:BU19"/>
    <mergeCell ref="BV19:CK19"/>
    <mergeCell ref="A20:I20"/>
    <mergeCell ref="K20:BF20"/>
    <mergeCell ref="BH20:BU20"/>
    <mergeCell ref="BV20:CK20"/>
    <mergeCell ref="A17:I17"/>
    <mergeCell ref="K17:BF17"/>
    <mergeCell ref="BH17:BU17"/>
    <mergeCell ref="BV17:CK17"/>
    <mergeCell ref="A18:I18"/>
    <mergeCell ref="K18:BF18"/>
    <mergeCell ref="BH18:BU18"/>
    <mergeCell ref="BV18:CK18"/>
    <mergeCell ref="A15:I15"/>
    <mergeCell ref="K15:BF15"/>
    <mergeCell ref="BH15:BU15"/>
    <mergeCell ref="BV15:CK15"/>
    <mergeCell ref="A16:I16"/>
    <mergeCell ref="K16:BF16"/>
    <mergeCell ref="BH16:BU16"/>
    <mergeCell ref="BV16:CK16"/>
    <mergeCell ref="A13:I13"/>
    <mergeCell ref="K13:BF13"/>
    <mergeCell ref="BH13:BU13"/>
    <mergeCell ref="BV13:CK13"/>
    <mergeCell ref="A14:I14"/>
    <mergeCell ref="K14:BF14"/>
    <mergeCell ref="BH14:BU14"/>
    <mergeCell ref="BV14:CK14"/>
    <mergeCell ref="A11:I11"/>
    <mergeCell ref="K11:BF11"/>
    <mergeCell ref="BH11:BU11"/>
    <mergeCell ref="BV11:CK11"/>
    <mergeCell ref="A12:I12"/>
    <mergeCell ref="K12:BF12"/>
    <mergeCell ref="BH12:BU12"/>
    <mergeCell ref="BV12:CK12"/>
    <mergeCell ref="A9:I9"/>
    <mergeCell ref="K9:BF9"/>
    <mergeCell ref="BH9:BU9"/>
    <mergeCell ref="BV9:CK9"/>
    <mergeCell ref="A10:I10"/>
    <mergeCell ref="K10:BF10"/>
    <mergeCell ref="BH10:BU10"/>
    <mergeCell ref="BV10:CK10"/>
    <mergeCell ref="A7:I7"/>
    <mergeCell ref="K7:BF7"/>
    <mergeCell ref="BH7:BU7"/>
    <mergeCell ref="BV7:CK7"/>
    <mergeCell ref="A8:I8"/>
    <mergeCell ref="K8:BF8"/>
    <mergeCell ref="BH8:BU8"/>
    <mergeCell ref="BV8:CK8"/>
    <mergeCell ref="A3:CK3"/>
    <mergeCell ref="A5:I5"/>
    <mergeCell ref="J5:BF5"/>
    <mergeCell ref="BG5:BU5"/>
    <mergeCell ref="BV5:CK5"/>
    <mergeCell ref="A6:I6"/>
    <mergeCell ref="J6:BF6"/>
    <mergeCell ref="BG6:BU6"/>
    <mergeCell ref="BV6:C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A85"/>
  <sheetViews>
    <sheetView zoomScalePageLayoutView="0" workbookViewId="0" topLeftCell="A31">
      <selection activeCell="BV46" sqref="BV46:CK46"/>
    </sheetView>
  </sheetViews>
  <sheetFormatPr defaultColWidth="0.85546875" defaultRowHeight="15"/>
  <cols>
    <col min="1" max="56" width="0.85546875" style="15" customWidth="1"/>
    <col min="57" max="57" width="0.2890625" style="15" customWidth="1"/>
    <col min="58" max="58" width="0.85546875" style="15" hidden="1" customWidth="1"/>
    <col min="59" max="67" width="0.85546875" style="15" customWidth="1"/>
    <col min="68" max="68" width="1.1484375" style="15" customWidth="1"/>
    <col min="69" max="73" width="0.85546875" style="15" hidden="1" customWidth="1"/>
    <col min="74" max="16384" width="0.85546875" style="15" customWidth="1"/>
  </cols>
  <sheetData>
    <row r="1" s="13" customFormat="1" ht="12" customHeight="1">
      <c r="DA1" s="14" t="s">
        <v>649</v>
      </c>
    </row>
    <row r="2" s="13" customFormat="1" ht="12.75" customHeight="1">
      <c r="DA2" s="14"/>
    </row>
    <row r="3" spans="1:105" ht="15.75">
      <c r="A3" s="293" t="s">
        <v>650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</row>
    <row r="4" ht="12.75" customHeight="1"/>
    <row r="5" spans="1:105" s="16" customFormat="1" ht="42.75" customHeight="1">
      <c r="A5" s="397" t="s">
        <v>264</v>
      </c>
      <c r="B5" s="397"/>
      <c r="C5" s="397"/>
      <c r="D5" s="397"/>
      <c r="E5" s="397"/>
      <c r="F5" s="397"/>
      <c r="G5" s="397"/>
      <c r="H5" s="397"/>
      <c r="I5" s="397"/>
      <c r="J5" s="398" t="s">
        <v>778</v>
      </c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400"/>
      <c r="BG5" s="397" t="s">
        <v>297</v>
      </c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 t="s">
        <v>997</v>
      </c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 t="s">
        <v>998</v>
      </c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</row>
    <row r="6" spans="1:105" s="17" customFormat="1" ht="15">
      <c r="A6" s="292">
        <v>1</v>
      </c>
      <c r="B6" s="292"/>
      <c r="C6" s="292"/>
      <c r="D6" s="292"/>
      <c r="E6" s="292"/>
      <c r="F6" s="292"/>
      <c r="G6" s="292"/>
      <c r="H6" s="292"/>
      <c r="I6" s="292"/>
      <c r="J6" s="308">
        <v>2</v>
      </c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10"/>
      <c r="BG6" s="292">
        <v>3</v>
      </c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308">
        <v>4</v>
      </c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10"/>
      <c r="CL6" s="308">
        <v>5</v>
      </c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10"/>
    </row>
    <row r="7" spans="1:105" s="31" customFormat="1" ht="15">
      <c r="A7" s="402" t="s">
        <v>823</v>
      </c>
      <c r="B7" s="402"/>
      <c r="C7" s="402"/>
      <c r="D7" s="402"/>
      <c r="E7" s="402"/>
      <c r="F7" s="402"/>
      <c r="G7" s="402"/>
      <c r="H7" s="402"/>
      <c r="I7" s="402"/>
      <c r="J7" s="30"/>
      <c r="K7" s="403" t="s">
        <v>651</v>
      </c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4"/>
      <c r="BG7" s="30"/>
      <c r="BH7" s="559" t="s">
        <v>652</v>
      </c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60"/>
      <c r="BV7" s="308">
        <v>4</v>
      </c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10"/>
      <c r="CL7" s="308">
        <v>4</v>
      </c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10"/>
    </row>
    <row r="8" spans="1:105" s="31" customFormat="1" ht="15">
      <c r="A8" s="402" t="s">
        <v>780</v>
      </c>
      <c r="B8" s="402"/>
      <c r="C8" s="402"/>
      <c r="D8" s="402"/>
      <c r="E8" s="402"/>
      <c r="F8" s="402"/>
      <c r="G8" s="402"/>
      <c r="H8" s="402"/>
      <c r="I8" s="402"/>
      <c r="J8" s="30"/>
      <c r="K8" s="403" t="s">
        <v>653</v>
      </c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4"/>
      <c r="BG8" s="30"/>
      <c r="BH8" s="559" t="s">
        <v>652</v>
      </c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60"/>
      <c r="BV8" s="308">
        <v>4</v>
      </c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10"/>
      <c r="CL8" s="308">
        <v>4</v>
      </c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10"/>
    </row>
    <row r="9" spans="1:105" s="31" customFormat="1" ht="15">
      <c r="A9" s="402"/>
      <c r="B9" s="402"/>
      <c r="C9" s="402"/>
      <c r="D9" s="402"/>
      <c r="E9" s="402"/>
      <c r="F9" s="402"/>
      <c r="G9" s="402"/>
      <c r="H9" s="402"/>
      <c r="I9" s="402"/>
      <c r="J9" s="30"/>
      <c r="K9" s="406" t="s">
        <v>654</v>
      </c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7"/>
      <c r="BG9" s="30"/>
      <c r="BH9" s="559" t="s">
        <v>652</v>
      </c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60"/>
      <c r="BV9" s="308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10"/>
      <c r="CL9" s="308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10"/>
    </row>
    <row r="10" spans="1:105" s="31" customFormat="1" ht="15">
      <c r="A10" s="402" t="s">
        <v>788</v>
      </c>
      <c r="B10" s="402"/>
      <c r="C10" s="402"/>
      <c r="D10" s="402"/>
      <c r="E10" s="402"/>
      <c r="F10" s="402"/>
      <c r="G10" s="402"/>
      <c r="H10" s="402"/>
      <c r="I10" s="402"/>
      <c r="J10" s="30"/>
      <c r="K10" s="403" t="s">
        <v>655</v>
      </c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4"/>
      <c r="BG10" s="30"/>
      <c r="BH10" s="559" t="s">
        <v>652</v>
      </c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60"/>
      <c r="BV10" s="308">
        <v>4</v>
      </c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10"/>
      <c r="CL10" s="308">
        <v>4</v>
      </c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10"/>
    </row>
    <row r="11" spans="1:105" s="31" customFormat="1" ht="15">
      <c r="A11" s="402"/>
      <c r="B11" s="402"/>
      <c r="C11" s="402"/>
      <c r="D11" s="402"/>
      <c r="E11" s="402"/>
      <c r="F11" s="402"/>
      <c r="G11" s="402"/>
      <c r="H11" s="402"/>
      <c r="I11" s="402"/>
      <c r="J11" s="30"/>
      <c r="K11" s="406" t="s">
        <v>656</v>
      </c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7"/>
      <c r="BG11" s="30"/>
      <c r="BH11" s="559" t="s">
        <v>652</v>
      </c>
      <c r="BI11" s="559"/>
      <c r="BJ11" s="559"/>
      <c r="BK11" s="559"/>
      <c r="BL11" s="559"/>
      <c r="BM11" s="559"/>
      <c r="BN11" s="559"/>
      <c r="BO11" s="559"/>
      <c r="BP11" s="559"/>
      <c r="BQ11" s="559"/>
      <c r="BR11" s="559"/>
      <c r="BS11" s="559"/>
      <c r="BT11" s="559"/>
      <c r="BU11" s="560"/>
      <c r="BV11" s="308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10"/>
      <c r="CL11" s="308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10"/>
    </row>
    <row r="12" spans="1:105" s="31" customFormat="1" ht="15" customHeight="1">
      <c r="A12" s="402" t="s">
        <v>236</v>
      </c>
      <c r="B12" s="402"/>
      <c r="C12" s="402"/>
      <c r="D12" s="402"/>
      <c r="E12" s="402"/>
      <c r="F12" s="402"/>
      <c r="G12" s="402"/>
      <c r="H12" s="402"/>
      <c r="I12" s="402"/>
      <c r="J12" s="30"/>
      <c r="K12" s="403" t="s">
        <v>657</v>
      </c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4"/>
      <c r="BG12" s="30"/>
      <c r="BH12" s="559" t="s">
        <v>652</v>
      </c>
      <c r="BI12" s="559"/>
      <c r="BJ12" s="559"/>
      <c r="BK12" s="559"/>
      <c r="BL12" s="559"/>
      <c r="BM12" s="559"/>
      <c r="BN12" s="559"/>
      <c r="BO12" s="559"/>
      <c r="BP12" s="559"/>
      <c r="BQ12" s="559"/>
      <c r="BR12" s="559"/>
      <c r="BS12" s="559"/>
      <c r="BT12" s="559"/>
      <c r="BU12" s="560"/>
      <c r="BV12" s="308">
        <v>4</v>
      </c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10"/>
      <c r="CL12" s="308">
        <v>4</v>
      </c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10"/>
    </row>
    <row r="13" spans="1:105" s="31" customFormat="1" ht="15">
      <c r="A13" s="402"/>
      <c r="B13" s="402"/>
      <c r="C13" s="402"/>
      <c r="D13" s="402"/>
      <c r="E13" s="402"/>
      <c r="F13" s="402"/>
      <c r="G13" s="402"/>
      <c r="H13" s="402"/>
      <c r="I13" s="402"/>
      <c r="J13" s="30"/>
      <c r="K13" s="403" t="s">
        <v>658</v>
      </c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4"/>
      <c r="BG13" s="30"/>
      <c r="BH13" s="559" t="s">
        <v>941</v>
      </c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60"/>
      <c r="BV13" s="308">
        <v>100</v>
      </c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10"/>
      <c r="CL13" s="308">
        <v>100</v>
      </c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10"/>
    </row>
    <row r="14" spans="1:105" s="31" customFormat="1" ht="15">
      <c r="A14" s="402" t="s">
        <v>238</v>
      </c>
      <c r="B14" s="402"/>
      <c r="C14" s="402"/>
      <c r="D14" s="402"/>
      <c r="E14" s="402"/>
      <c r="F14" s="402"/>
      <c r="G14" s="402"/>
      <c r="H14" s="402"/>
      <c r="I14" s="402"/>
      <c r="J14" s="30"/>
      <c r="K14" s="403" t="s">
        <v>659</v>
      </c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4"/>
      <c r="BG14" s="30"/>
      <c r="BH14" s="559" t="s">
        <v>652</v>
      </c>
      <c r="BI14" s="559"/>
      <c r="BJ14" s="559"/>
      <c r="BK14" s="559"/>
      <c r="BL14" s="559"/>
      <c r="BM14" s="559"/>
      <c r="BN14" s="559"/>
      <c r="BO14" s="559"/>
      <c r="BP14" s="559"/>
      <c r="BQ14" s="559"/>
      <c r="BR14" s="559"/>
      <c r="BS14" s="559"/>
      <c r="BT14" s="559"/>
      <c r="BU14" s="560"/>
      <c r="BV14" s="308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10"/>
      <c r="CL14" s="308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10"/>
    </row>
    <row r="15" spans="1:105" s="31" customFormat="1" ht="15">
      <c r="A15" s="402" t="s">
        <v>245</v>
      </c>
      <c r="B15" s="402"/>
      <c r="C15" s="402"/>
      <c r="D15" s="402"/>
      <c r="E15" s="402"/>
      <c r="F15" s="402"/>
      <c r="G15" s="402"/>
      <c r="H15" s="402"/>
      <c r="I15" s="402"/>
      <c r="J15" s="30"/>
      <c r="K15" s="403" t="s">
        <v>660</v>
      </c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4"/>
      <c r="BG15" s="30"/>
      <c r="BH15" s="559" t="s">
        <v>652</v>
      </c>
      <c r="BI15" s="559"/>
      <c r="BJ15" s="559"/>
      <c r="BK15" s="559"/>
      <c r="BL15" s="559"/>
      <c r="BM15" s="559"/>
      <c r="BN15" s="559"/>
      <c r="BO15" s="559"/>
      <c r="BP15" s="559"/>
      <c r="BQ15" s="559"/>
      <c r="BR15" s="559"/>
      <c r="BS15" s="559"/>
      <c r="BT15" s="559"/>
      <c r="BU15" s="560"/>
      <c r="BV15" s="308">
        <v>4</v>
      </c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10"/>
      <c r="CL15" s="308">
        <v>4</v>
      </c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10"/>
    </row>
    <row r="16" spans="1:105" s="31" customFormat="1" ht="15">
      <c r="A16" s="402" t="s">
        <v>868</v>
      </c>
      <c r="B16" s="402"/>
      <c r="C16" s="402"/>
      <c r="D16" s="402"/>
      <c r="E16" s="402"/>
      <c r="F16" s="402"/>
      <c r="G16" s="402"/>
      <c r="H16" s="402"/>
      <c r="I16" s="402"/>
      <c r="J16" s="30"/>
      <c r="K16" s="403" t="s">
        <v>661</v>
      </c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4"/>
      <c r="BG16" s="30"/>
      <c r="BH16" s="559"/>
      <c r="BI16" s="559"/>
      <c r="BJ16" s="559"/>
      <c r="BK16" s="559"/>
      <c r="BL16" s="559"/>
      <c r="BM16" s="559"/>
      <c r="BN16" s="559"/>
      <c r="BO16" s="559"/>
      <c r="BP16" s="559"/>
      <c r="BQ16" s="559"/>
      <c r="BR16" s="559"/>
      <c r="BS16" s="559"/>
      <c r="BT16" s="559"/>
      <c r="BU16" s="560"/>
      <c r="BV16" s="561">
        <f>BV44</f>
        <v>22822.916666666668</v>
      </c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10"/>
      <c r="CL16" s="561">
        <f>CL44</f>
        <v>23154.166666666668</v>
      </c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10"/>
    </row>
    <row r="17" spans="1:105" s="31" customFormat="1" ht="15">
      <c r="A17" s="402" t="s">
        <v>803</v>
      </c>
      <c r="B17" s="402"/>
      <c r="C17" s="402"/>
      <c r="D17" s="402"/>
      <c r="E17" s="402"/>
      <c r="F17" s="402"/>
      <c r="G17" s="402"/>
      <c r="H17" s="402"/>
      <c r="I17" s="402"/>
      <c r="J17" s="30"/>
      <c r="K17" s="403" t="s">
        <v>662</v>
      </c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4"/>
      <c r="BG17" s="30"/>
      <c r="BH17" s="559" t="s">
        <v>663</v>
      </c>
      <c r="BI17" s="559"/>
      <c r="BJ17" s="559"/>
      <c r="BK17" s="559"/>
      <c r="BL17" s="559"/>
      <c r="BM17" s="559"/>
      <c r="BN17" s="559"/>
      <c r="BO17" s="559"/>
      <c r="BP17" s="559"/>
      <c r="BQ17" s="559"/>
      <c r="BR17" s="559"/>
      <c r="BS17" s="559"/>
      <c r="BT17" s="559"/>
      <c r="BU17" s="560"/>
      <c r="BV17" s="308">
        <v>5385</v>
      </c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10"/>
      <c r="CL17" s="308">
        <v>5654</v>
      </c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10"/>
    </row>
    <row r="18" spans="1:105" s="31" customFormat="1" ht="15">
      <c r="A18" s="402" t="s">
        <v>803</v>
      </c>
      <c r="B18" s="402"/>
      <c r="C18" s="402"/>
      <c r="D18" s="402"/>
      <c r="E18" s="402"/>
      <c r="F18" s="402"/>
      <c r="G18" s="402"/>
      <c r="H18" s="402"/>
      <c r="I18" s="402"/>
      <c r="J18" s="30"/>
      <c r="K18" s="403" t="s">
        <v>664</v>
      </c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4"/>
      <c r="BG18" s="30"/>
      <c r="BH18" s="559"/>
      <c r="BI18" s="559"/>
      <c r="BJ18" s="559"/>
      <c r="BK18" s="559"/>
      <c r="BL18" s="559"/>
      <c r="BM18" s="559"/>
      <c r="BN18" s="559"/>
      <c r="BO18" s="559"/>
      <c r="BP18" s="559"/>
      <c r="BQ18" s="559"/>
      <c r="BR18" s="559"/>
      <c r="BS18" s="559"/>
      <c r="BT18" s="559"/>
      <c r="BU18" s="560"/>
      <c r="BV18" s="308">
        <v>107</v>
      </c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10"/>
      <c r="CL18" s="308">
        <v>107</v>
      </c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10"/>
    </row>
    <row r="19" spans="1:105" s="31" customFormat="1" ht="30" customHeight="1">
      <c r="A19" s="402" t="s">
        <v>942</v>
      </c>
      <c r="B19" s="402"/>
      <c r="C19" s="402"/>
      <c r="D19" s="402"/>
      <c r="E19" s="402"/>
      <c r="F19" s="402"/>
      <c r="G19" s="402"/>
      <c r="H19" s="402"/>
      <c r="I19" s="402"/>
      <c r="J19" s="30"/>
      <c r="K19" s="403" t="s">
        <v>665</v>
      </c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4"/>
      <c r="BG19" s="30"/>
      <c r="BH19" s="559" t="s">
        <v>663</v>
      </c>
      <c r="BI19" s="559"/>
      <c r="BJ19" s="559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60"/>
      <c r="BV19" s="561">
        <f>BV17*BV18/100</f>
        <v>5761.95</v>
      </c>
      <c r="BW19" s="562"/>
      <c r="BX19" s="562"/>
      <c r="BY19" s="562"/>
      <c r="BZ19" s="562"/>
      <c r="CA19" s="562"/>
      <c r="CB19" s="562"/>
      <c r="CC19" s="562"/>
      <c r="CD19" s="562"/>
      <c r="CE19" s="562"/>
      <c r="CF19" s="562"/>
      <c r="CG19" s="562"/>
      <c r="CH19" s="562"/>
      <c r="CI19" s="562"/>
      <c r="CJ19" s="562"/>
      <c r="CK19" s="563"/>
      <c r="CL19" s="561">
        <f>CL17*CL18/100</f>
        <v>6049.78</v>
      </c>
      <c r="CM19" s="562"/>
      <c r="CN19" s="562"/>
      <c r="CO19" s="562"/>
      <c r="CP19" s="562"/>
      <c r="CQ19" s="562"/>
      <c r="CR19" s="562"/>
      <c r="CS19" s="562"/>
      <c r="CT19" s="562"/>
      <c r="CU19" s="562"/>
      <c r="CV19" s="562"/>
      <c r="CW19" s="562"/>
      <c r="CX19" s="562"/>
      <c r="CY19" s="562"/>
      <c r="CZ19" s="562"/>
      <c r="DA19" s="563"/>
    </row>
    <row r="20" spans="1:105" s="31" customFormat="1" ht="15">
      <c r="A20" s="402" t="s">
        <v>630</v>
      </c>
      <c r="B20" s="402"/>
      <c r="C20" s="402"/>
      <c r="D20" s="402"/>
      <c r="E20" s="402"/>
      <c r="F20" s="402"/>
      <c r="G20" s="402"/>
      <c r="H20" s="402"/>
      <c r="I20" s="402"/>
      <c r="J20" s="30"/>
      <c r="K20" s="403" t="s">
        <v>666</v>
      </c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4"/>
      <c r="BG20" s="30"/>
      <c r="BH20" s="559"/>
      <c r="BI20" s="559"/>
      <c r="BJ20" s="559"/>
      <c r="BK20" s="559"/>
      <c r="BL20" s="559"/>
      <c r="BM20" s="559"/>
      <c r="BN20" s="559"/>
      <c r="BO20" s="559"/>
      <c r="BP20" s="559"/>
      <c r="BQ20" s="559"/>
      <c r="BR20" s="559"/>
      <c r="BS20" s="559"/>
      <c r="BT20" s="559"/>
      <c r="BU20" s="560"/>
      <c r="BV20" s="561">
        <f>BV16</f>
        <v>22822.916666666668</v>
      </c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10"/>
      <c r="CL20" s="561">
        <f>CL16</f>
        <v>23154.166666666668</v>
      </c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10"/>
    </row>
    <row r="21" spans="1:105" s="31" customFormat="1" ht="30" customHeight="1">
      <c r="A21" s="402" t="s">
        <v>630</v>
      </c>
      <c r="B21" s="402"/>
      <c r="C21" s="402"/>
      <c r="D21" s="402"/>
      <c r="E21" s="402"/>
      <c r="F21" s="402"/>
      <c r="G21" s="402"/>
      <c r="H21" s="402"/>
      <c r="I21" s="402"/>
      <c r="J21" s="30"/>
      <c r="K21" s="403" t="s">
        <v>667</v>
      </c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4"/>
      <c r="BG21" s="30"/>
      <c r="BH21" s="559"/>
      <c r="BI21" s="559"/>
      <c r="BJ21" s="559"/>
      <c r="BK21" s="559"/>
      <c r="BL21" s="559"/>
      <c r="BM21" s="559"/>
      <c r="BN21" s="559"/>
      <c r="BO21" s="559"/>
      <c r="BP21" s="559"/>
      <c r="BQ21" s="559"/>
      <c r="BR21" s="559"/>
      <c r="BS21" s="559"/>
      <c r="BT21" s="559"/>
      <c r="BU21" s="560"/>
      <c r="BV21" s="308">
        <v>1.24</v>
      </c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10"/>
      <c r="CL21" s="308">
        <v>1.24</v>
      </c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10"/>
    </row>
    <row r="22" spans="1:105" s="31" customFormat="1" ht="15">
      <c r="A22" s="402" t="s">
        <v>630</v>
      </c>
      <c r="B22" s="402"/>
      <c r="C22" s="402"/>
      <c r="D22" s="402"/>
      <c r="E22" s="402"/>
      <c r="F22" s="402"/>
      <c r="G22" s="402"/>
      <c r="H22" s="402"/>
      <c r="I22" s="402"/>
      <c r="J22" s="30"/>
      <c r="K22" s="403" t="s">
        <v>668</v>
      </c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4"/>
      <c r="BG22" s="30"/>
      <c r="BH22" s="559" t="s">
        <v>663</v>
      </c>
      <c r="BI22" s="559"/>
      <c r="BJ22" s="559"/>
      <c r="BK22" s="559"/>
      <c r="BL22" s="559"/>
      <c r="BM22" s="559"/>
      <c r="BN22" s="559"/>
      <c r="BO22" s="559"/>
      <c r="BP22" s="559"/>
      <c r="BQ22" s="559"/>
      <c r="BR22" s="559"/>
      <c r="BS22" s="559"/>
      <c r="BT22" s="559"/>
      <c r="BU22" s="560"/>
      <c r="BV22" s="561">
        <f>BV19*BV21</f>
        <v>7144.817999999999</v>
      </c>
      <c r="BW22" s="562"/>
      <c r="BX22" s="562"/>
      <c r="BY22" s="562"/>
      <c r="BZ22" s="562"/>
      <c r="CA22" s="562"/>
      <c r="CB22" s="562"/>
      <c r="CC22" s="562"/>
      <c r="CD22" s="562"/>
      <c r="CE22" s="562"/>
      <c r="CF22" s="562"/>
      <c r="CG22" s="562"/>
      <c r="CH22" s="562"/>
      <c r="CI22" s="562"/>
      <c r="CJ22" s="562"/>
      <c r="CK22" s="563"/>
      <c r="CL22" s="561">
        <f>CL19*CL21</f>
        <v>7501.727199999999</v>
      </c>
      <c r="CM22" s="562"/>
      <c r="CN22" s="562"/>
      <c r="CO22" s="562"/>
      <c r="CP22" s="562"/>
      <c r="CQ22" s="562"/>
      <c r="CR22" s="562"/>
      <c r="CS22" s="562"/>
      <c r="CT22" s="562"/>
      <c r="CU22" s="562"/>
      <c r="CV22" s="562"/>
      <c r="CW22" s="562"/>
      <c r="CX22" s="562"/>
      <c r="CY22" s="562"/>
      <c r="CZ22" s="562"/>
      <c r="DA22" s="563"/>
    </row>
    <row r="23" spans="1:105" s="31" customFormat="1" ht="30" customHeight="1">
      <c r="A23" s="402" t="s">
        <v>669</v>
      </c>
      <c r="B23" s="402"/>
      <c r="C23" s="402"/>
      <c r="D23" s="402"/>
      <c r="E23" s="402"/>
      <c r="F23" s="402"/>
      <c r="G23" s="402"/>
      <c r="H23" s="402"/>
      <c r="I23" s="402"/>
      <c r="J23" s="30"/>
      <c r="K23" s="403" t="s">
        <v>670</v>
      </c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4"/>
      <c r="BG23" s="30"/>
      <c r="BH23" s="559"/>
      <c r="BI23" s="559"/>
      <c r="BJ23" s="559"/>
      <c r="BK23" s="559"/>
      <c r="BL23" s="559"/>
      <c r="BM23" s="559"/>
      <c r="BN23" s="559"/>
      <c r="BO23" s="559"/>
      <c r="BP23" s="559"/>
      <c r="BQ23" s="559"/>
      <c r="BR23" s="559"/>
      <c r="BS23" s="559"/>
      <c r="BT23" s="559"/>
      <c r="BU23" s="560"/>
      <c r="BV23" s="308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10"/>
      <c r="CL23" s="308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10"/>
    </row>
    <row r="24" spans="1:105" s="31" customFormat="1" ht="15">
      <c r="A24" s="402"/>
      <c r="B24" s="402"/>
      <c r="C24" s="402"/>
      <c r="D24" s="402"/>
      <c r="E24" s="402"/>
      <c r="F24" s="402"/>
      <c r="G24" s="402"/>
      <c r="H24" s="402"/>
      <c r="I24" s="402"/>
      <c r="J24" s="30"/>
      <c r="K24" s="564" t="s">
        <v>671</v>
      </c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564"/>
      <c r="AM24" s="564"/>
      <c r="AN24" s="564"/>
      <c r="AO24" s="564"/>
      <c r="AP24" s="564"/>
      <c r="AQ24" s="564"/>
      <c r="AR24" s="564"/>
      <c r="AS24" s="564"/>
      <c r="AT24" s="564"/>
      <c r="AU24" s="564"/>
      <c r="AV24" s="564"/>
      <c r="AW24" s="564"/>
      <c r="AX24" s="564"/>
      <c r="AY24" s="564"/>
      <c r="AZ24" s="564"/>
      <c r="BA24" s="564"/>
      <c r="BB24" s="564"/>
      <c r="BC24" s="564"/>
      <c r="BD24" s="564"/>
      <c r="BE24" s="564"/>
      <c r="BF24" s="565"/>
      <c r="BG24" s="30"/>
      <c r="BH24" s="559" t="s">
        <v>941</v>
      </c>
      <c r="BI24" s="559"/>
      <c r="BJ24" s="559"/>
      <c r="BK24" s="559"/>
      <c r="BL24" s="559"/>
      <c r="BM24" s="559"/>
      <c r="BN24" s="559"/>
      <c r="BO24" s="559"/>
      <c r="BP24" s="559"/>
      <c r="BQ24" s="559"/>
      <c r="BR24" s="559"/>
      <c r="BS24" s="559"/>
      <c r="BT24" s="559"/>
      <c r="BU24" s="560"/>
      <c r="BV24" s="308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10"/>
      <c r="CL24" s="308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10"/>
    </row>
    <row r="25" spans="1:105" s="31" customFormat="1" ht="15">
      <c r="A25" s="402"/>
      <c r="B25" s="402"/>
      <c r="C25" s="402"/>
      <c r="D25" s="402"/>
      <c r="E25" s="402"/>
      <c r="F25" s="402"/>
      <c r="G25" s="402"/>
      <c r="H25" s="402"/>
      <c r="I25" s="402"/>
      <c r="J25" s="30"/>
      <c r="K25" s="564" t="s">
        <v>672</v>
      </c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564"/>
      <c r="AM25" s="564"/>
      <c r="AN25" s="564"/>
      <c r="AO25" s="564"/>
      <c r="AP25" s="564"/>
      <c r="AQ25" s="564"/>
      <c r="AR25" s="564"/>
      <c r="AS25" s="564"/>
      <c r="AT25" s="564"/>
      <c r="AU25" s="564"/>
      <c r="AV25" s="564"/>
      <c r="AW25" s="564"/>
      <c r="AX25" s="564"/>
      <c r="AY25" s="564"/>
      <c r="AZ25" s="564"/>
      <c r="BA25" s="564"/>
      <c r="BB25" s="564"/>
      <c r="BC25" s="564"/>
      <c r="BD25" s="564"/>
      <c r="BE25" s="564"/>
      <c r="BF25" s="565"/>
      <c r="BG25" s="30"/>
      <c r="BH25" s="559" t="s">
        <v>663</v>
      </c>
      <c r="BI25" s="559"/>
      <c r="BJ25" s="559"/>
      <c r="BK25" s="559"/>
      <c r="BL25" s="559"/>
      <c r="BM25" s="559"/>
      <c r="BN25" s="559"/>
      <c r="BO25" s="559"/>
      <c r="BP25" s="559"/>
      <c r="BQ25" s="559"/>
      <c r="BR25" s="559"/>
      <c r="BS25" s="559"/>
      <c r="BT25" s="559"/>
      <c r="BU25" s="560"/>
      <c r="BV25" s="308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10"/>
      <c r="CL25" s="308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10"/>
    </row>
    <row r="26" spans="1:105" s="31" customFormat="1" ht="15">
      <c r="A26" s="402" t="s">
        <v>673</v>
      </c>
      <c r="B26" s="402"/>
      <c r="C26" s="402"/>
      <c r="D26" s="402"/>
      <c r="E26" s="402"/>
      <c r="F26" s="402"/>
      <c r="G26" s="402"/>
      <c r="H26" s="402"/>
      <c r="I26" s="402"/>
      <c r="J26" s="30"/>
      <c r="K26" s="403" t="s">
        <v>674</v>
      </c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F26" s="404"/>
      <c r="BG26" s="30"/>
      <c r="BH26" s="559"/>
      <c r="BI26" s="559"/>
      <c r="BJ26" s="559"/>
      <c r="BK26" s="559"/>
      <c r="BL26" s="559"/>
      <c r="BM26" s="559"/>
      <c r="BN26" s="559"/>
      <c r="BO26" s="559"/>
      <c r="BP26" s="559"/>
      <c r="BQ26" s="559"/>
      <c r="BR26" s="559"/>
      <c r="BS26" s="559"/>
      <c r="BT26" s="559"/>
      <c r="BU26" s="560"/>
      <c r="BV26" s="308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10"/>
      <c r="CL26" s="308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10"/>
    </row>
    <row r="27" spans="1:105" s="31" customFormat="1" ht="15">
      <c r="A27" s="402"/>
      <c r="B27" s="402"/>
      <c r="C27" s="402"/>
      <c r="D27" s="402"/>
      <c r="E27" s="402"/>
      <c r="F27" s="402"/>
      <c r="G27" s="402"/>
      <c r="H27" s="402"/>
      <c r="I27" s="402"/>
      <c r="J27" s="30"/>
      <c r="K27" s="564" t="s">
        <v>671</v>
      </c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  <c r="AH27" s="564"/>
      <c r="AI27" s="564"/>
      <c r="AJ27" s="564"/>
      <c r="AK27" s="564"/>
      <c r="AL27" s="564"/>
      <c r="AM27" s="564"/>
      <c r="AN27" s="564"/>
      <c r="AO27" s="564"/>
      <c r="AP27" s="564"/>
      <c r="AQ27" s="564"/>
      <c r="AR27" s="564"/>
      <c r="AS27" s="564"/>
      <c r="AT27" s="564"/>
      <c r="AU27" s="564"/>
      <c r="AV27" s="564"/>
      <c r="AW27" s="564"/>
      <c r="AX27" s="564"/>
      <c r="AY27" s="564"/>
      <c r="AZ27" s="564"/>
      <c r="BA27" s="564"/>
      <c r="BB27" s="564"/>
      <c r="BC27" s="564"/>
      <c r="BD27" s="564"/>
      <c r="BE27" s="564"/>
      <c r="BF27" s="565"/>
      <c r="BG27" s="30"/>
      <c r="BH27" s="559" t="s">
        <v>941</v>
      </c>
      <c r="BI27" s="559"/>
      <c r="BJ27" s="559"/>
      <c r="BK27" s="559"/>
      <c r="BL27" s="559"/>
      <c r="BM27" s="559"/>
      <c r="BN27" s="559"/>
      <c r="BO27" s="559"/>
      <c r="BP27" s="559"/>
      <c r="BQ27" s="559"/>
      <c r="BR27" s="559"/>
      <c r="BS27" s="559"/>
      <c r="BT27" s="559"/>
      <c r="BU27" s="560"/>
      <c r="BV27" s="561">
        <f>BV28/BV20*100</f>
        <v>68.69454459151073</v>
      </c>
      <c r="BW27" s="562"/>
      <c r="BX27" s="562"/>
      <c r="BY27" s="562"/>
      <c r="BZ27" s="562"/>
      <c r="CA27" s="562"/>
      <c r="CB27" s="562"/>
      <c r="CC27" s="562"/>
      <c r="CD27" s="562"/>
      <c r="CE27" s="562"/>
      <c r="CF27" s="562"/>
      <c r="CG27" s="562"/>
      <c r="CH27" s="562"/>
      <c r="CI27" s="562"/>
      <c r="CJ27" s="562"/>
      <c r="CK27" s="563"/>
      <c r="CL27" s="561">
        <f>CL28/CL20*100</f>
        <v>67.60096224581609</v>
      </c>
      <c r="CM27" s="562"/>
      <c r="CN27" s="562"/>
      <c r="CO27" s="562"/>
      <c r="CP27" s="562"/>
      <c r="CQ27" s="562"/>
      <c r="CR27" s="562"/>
      <c r="CS27" s="562"/>
      <c r="CT27" s="562"/>
      <c r="CU27" s="562"/>
      <c r="CV27" s="562"/>
      <c r="CW27" s="562"/>
      <c r="CX27" s="562"/>
      <c r="CY27" s="562"/>
      <c r="CZ27" s="562"/>
      <c r="DA27" s="563"/>
    </row>
    <row r="28" spans="1:105" s="31" customFormat="1" ht="15">
      <c r="A28" s="402"/>
      <c r="B28" s="402"/>
      <c r="C28" s="402"/>
      <c r="D28" s="402"/>
      <c r="E28" s="402"/>
      <c r="F28" s="402"/>
      <c r="G28" s="402"/>
      <c r="H28" s="402"/>
      <c r="I28" s="402"/>
      <c r="J28" s="30"/>
      <c r="K28" s="564" t="s">
        <v>672</v>
      </c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564"/>
      <c r="AM28" s="564"/>
      <c r="AN28" s="564"/>
      <c r="AO28" s="564"/>
      <c r="AP28" s="564"/>
      <c r="AQ28" s="564"/>
      <c r="AR28" s="564"/>
      <c r="AS28" s="564"/>
      <c r="AT28" s="564"/>
      <c r="AU28" s="564"/>
      <c r="AV28" s="564"/>
      <c r="AW28" s="564"/>
      <c r="AX28" s="564"/>
      <c r="AY28" s="564"/>
      <c r="AZ28" s="564"/>
      <c r="BA28" s="564"/>
      <c r="BB28" s="564"/>
      <c r="BC28" s="564"/>
      <c r="BD28" s="564"/>
      <c r="BE28" s="564"/>
      <c r="BF28" s="565"/>
      <c r="BG28" s="30"/>
      <c r="BH28" s="559" t="s">
        <v>663</v>
      </c>
      <c r="BI28" s="559"/>
      <c r="BJ28" s="559"/>
      <c r="BK28" s="559"/>
      <c r="BL28" s="559"/>
      <c r="BM28" s="559"/>
      <c r="BN28" s="559"/>
      <c r="BO28" s="559"/>
      <c r="BP28" s="559"/>
      <c r="BQ28" s="559"/>
      <c r="BR28" s="559"/>
      <c r="BS28" s="559"/>
      <c r="BT28" s="559"/>
      <c r="BU28" s="560"/>
      <c r="BV28" s="561">
        <f>BV16-BV22</f>
        <v>15678.098666666669</v>
      </c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310"/>
      <c r="CL28" s="561">
        <f>CL16-CL22</f>
        <v>15652.439466666669</v>
      </c>
      <c r="CM28" s="309"/>
      <c r="CN28" s="309"/>
      <c r="CO28" s="309"/>
      <c r="CP28" s="309"/>
      <c r="CQ28" s="309"/>
      <c r="CR28" s="309"/>
      <c r="CS28" s="309"/>
      <c r="CT28" s="309"/>
      <c r="CU28" s="309"/>
      <c r="CV28" s="309"/>
      <c r="CW28" s="309"/>
      <c r="CX28" s="309"/>
      <c r="CY28" s="309"/>
      <c r="CZ28" s="309"/>
      <c r="DA28" s="310"/>
    </row>
    <row r="29" spans="1:105" s="31" customFormat="1" ht="15">
      <c r="A29" s="402" t="s">
        <v>675</v>
      </c>
      <c r="B29" s="402"/>
      <c r="C29" s="402"/>
      <c r="D29" s="402"/>
      <c r="E29" s="402"/>
      <c r="F29" s="402"/>
      <c r="G29" s="402"/>
      <c r="H29" s="402"/>
      <c r="I29" s="402"/>
      <c r="J29" s="30"/>
      <c r="K29" s="403" t="s">
        <v>676</v>
      </c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403"/>
      <c r="BF29" s="404"/>
      <c r="BG29" s="30"/>
      <c r="BH29" s="559"/>
      <c r="BI29" s="559"/>
      <c r="BJ29" s="559"/>
      <c r="BK29" s="559"/>
      <c r="BL29" s="559"/>
      <c r="BM29" s="559"/>
      <c r="BN29" s="559"/>
      <c r="BO29" s="559"/>
      <c r="BP29" s="559"/>
      <c r="BQ29" s="559"/>
      <c r="BR29" s="559"/>
      <c r="BS29" s="559"/>
      <c r="BT29" s="559"/>
      <c r="BU29" s="560"/>
      <c r="BV29" s="308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09"/>
      <c r="CK29" s="310"/>
      <c r="CL29" s="308"/>
      <c r="CM29" s="309"/>
      <c r="CN29" s="309"/>
      <c r="CO29" s="309"/>
      <c r="CP29" s="309"/>
      <c r="CQ29" s="309"/>
      <c r="CR29" s="309"/>
      <c r="CS29" s="309"/>
      <c r="CT29" s="309"/>
      <c r="CU29" s="309"/>
      <c r="CV29" s="309"/>
      <c r="CW29" s="309"/>
      <c r="CX29" s="309"/>
      <c r="CY29" s="309"/>
      <c r="CZ29" s="309"/>
      <c r="DA29" s="310"/>
    </row>
    <row r="30" spans="1:105" s="31" customFormat="1" ht="15">
      <c r="A30" s="402"/>
      <c r="B30" s="402"/>
      <c r="C30" s="402"/>
      <c r="D30" s="402"/>
      <c r="E30" s="402"/>
      <c r="F30" s="402"/>
      <c r="G30" s="402"/>
      <c r="H30" s="402"/>
      <c r="I30" s="402"/>
      <c r="J30" s="30"/>
      <c r="K30" s="564" t="s">
        <v>671</v>
      </c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4"/>
      <c r="AI30" s="564"/>
      <c r="AJ30" s="564"/>
      <c r="AK30" s="564"/>
      <c r="AL30" s="564"/>
      <c r="AM30" s="564"/>
      <c r="AN30" s="564"/>
      <c r="AO30" s="564"/>
      <c r="AP30" s="564"/>
      <c r="AQ30" s="564"/>
      <c r="AR30" s="564"/>
      <c r="AS30" s="564"/>
      <c r="AT30" s="564"/>
      <c r="AU30" s="564"/>
      <c r="AV30" s="564"/>
      <c r="AW30" s="564"/>
      <c r="AX30" s="564"/>
      <c r="AY30" s="564"/>
      <c r="AZ30" s="564"/>
      <c r="BA30" s="564"/>
      <c r="BB30" s="564"/>
      <c r="BC30" s="564"/>
      <c r="BD30" s="564"/>
      <c r="BE30" s="564"/>
      <c r="BF30" s="565"/>
      <c r="BG30" s="30"/>
      <c r="BH30" s="559" t="s">
        <v>941</v>
      </c>
      <c r="BI30" s="559"/>
      <c r="BJ30" s="559"/>
      <c r="BK30" s="559"/>
      <c r="BL30" s="559"/>
      <c r="BM30" s="559"/>
      <c r="BN30" s="559"/>
      <c r="BO30" s="559"/>
      <c r="BP30" s="559"/>
      <c r="BQ30" s="559"/>
      <c r="BR30" s="559"/>
      <c r="BS30" s="559"/>
      <c r="BT30" s="559"/>
      <c r="BU30" s="560"/>
      <c r="BV30" s="308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10"/>
      <c r="CL30" s="308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10"/>
    </row>
    <row r="31" spans="1:105" s="31" customFormat="1" ht="15">
      <c r="A31" s="402"/>
      <c r="B31" s="402"/>
      <c r="C31" s="402"/>
      <c r="D31" s="402"/>
      <c r="E31" s="402"/>
      <c r="F31" s="402"/>
      <c r="G31" s="402"/>
      <c r="H31" s="402"/>
      <c r="I31" s="402"/>
      <c r="J31" s="30"/>
      <c r="K31" s="564" t="s">
        <v>672</v>
      </c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4"/>
      <c r="AC31" s="564"/>
      <c r="AD31" s="564"/>
      <c r="AE31" s="564"/>
      <c r="AF31" s="564"/>
      <c r="AG31" s="564"/>
      <c r="AH31" s="564"/>
      <c r="AI31" s="564"/>
      <c r="AJ31" s="564"/>
      <c r="AK31" s="564"/>
      <c r="AL31" s="564"/>
      <c r="AM31" s="564"/>
      <c r="AN31" s="564"/>
      <c r="AO31" s="564"/>
      <c r="AP31" s="564"/>
      <c r="AQ31" s="564"/>
      <c r="AR31" s="564"/>
      <c r="AS31" s="564"/>
      <c r="AT31" s="564"/>
      <c r="AU31" s="564"/>
      <c r="AV31" s="564"/>
      <c r="AW31" s="564"/>
      <c r="AX31" s="564"/>
      <c r="AY31" s="564"/>
      <c r="AZ31" s="564"/>
      <c r="BA31" s="564"/>
      <c r="BB31" s="564"/>
      <c r="BC31" s="564"/>
      <c r="BD31" s="564"/>
      <c r="BE31" s="564"/>
      <c r="BF31" s="565"/>
      <c r="BG31" s="30"/>
      <c r="BH31" s="559" t="s">
        <v>663</v>
      </c>
      <c r="BI31" s="559"/>
      <c r="BJ31" s="559"/>
      <c r="BK31" s="559"/>
      <c r="BL31" s="559"/>
      <c r="BM31" s="559"/>
      <c r="BN31" s="559"/>
      <c r="BO31" s="559"/>
      <c r="BP31" s="559"/>
      <c r="BQ31" s="559"/>
      <c r="BR31" s="559"/>
      <c r="BS31" s="559"/>
      <c r="BT31" s="559"/>
      <c r="BU31" s="560"/>
      <c r="BV31" s="308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10"/>
      <c r="CL31" s="308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10"/>
    </row>
    <row r="32" spans="1:105" s="31" customFormat="1" ht="15">
      <c r="A32" s="402" t="s">
        <v>677</v>
      </c>
      <c r="B32" s="402"/>
      <c r="C32" s="402"/>
      <c r="D32" s="402"/>
      <c r="E32" s="402"/>
      <c r="F32" s="402"/>
      <c r="G32" s="402"/>
      <c r="H32" s="402"/>
      <c r="I32" s="402"/>
      <c r="J32" s="30"/>
      <c r="K32" s="403" t="s">
        <v>678</v>
      </c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3"/>
      <c r="BF32" s="404"/>
      <c r="BG32" s="30"/>
      <c r="BH32" s="559"/>
      <c r="BI32" s="559"/>
      <c r="BJ32" s="559"/>
      <c r="BK32" s="559"/>
      <c r="BL32" s="559"/>
      <c r="BM32" s="559"/>
      <c r="BN32" s="559"/>
      <c r="BO32" s="559"/>
      <c r="BP32" s="559"/>
      <c r="BQ32" s="559"/>
      <c r="BR32" s="559"/>
      <c r="BS32" s="559"/>
      <c r="BT32" s="559"/>
      <c r="BU32" s="560"/>
      <c r="BV32" s="308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10"/>
      <c r="CL32" s="308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10"/>
    </row>
    <row r="33" spans="1:105" s="31" customFormat="1" ht="15">
      <c r="A33" s="402"/>
      <c r="B33" s="402"/>
      <c r="C33" s="402"/>
      <c r="D33" s="402"/>
      <c r="E33" s="402"/>
      <c r="F33" s="402"/>
      <c r="G33" s="402"/>
      <c r="H33" s="402"/>
      <c r="I33" s="402"/>
      <c r="J33" s="30"/>
      <c r="K33" s="564" t="s">
        <v>671</v>
      </c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4"/>
      <c r="AR33" s="564"/>
      <c r="AS33" s="564"/>
      <c r="AT33" s="564"/>
      <c r="AU33" s="564"/>
      <c r="AV33" s="564"/>
      <c r="AW33" s="564"/>
      <c r="AX33" s="564"/>
      <c r="AY33" s="564"/>
      <c r="AZ33" s="564"/>
      <c r="BA33" s="564"/>
      <c r="BB33" s="564"/>
      <c r="BC33" s="564"/>
      <c r="BD33" s="564"/>
      <c r="BE33" s="564"/>
      <c r="BF33" s="565"/>
      <c r="BG33" s="30"/>
      <c r="BH33" s="559" t="s">
        <v>941</v>
      </c>
      <c r="BI33" s="559"/>
      <c r="BJ33" s="559"/>
      <c r="BK33" s="559"/>
      <c r="BL33" s="559"/>
      <c r="BM33" s="559"/>
      <c r="BN33" s="559"/>
      <c r="BO33" s="559"/>
      <c r="BP33" s="559"/>
      <c r="BQ33" s="559"/>
      <c r="BR33" s="559"/>
      <c r="BS33" s="559"/>
      <c r="BT33" s="559"/>
      <c r="BU33" s="560"/>
      <c r="BV33" s="308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10"/>
      <c r="CL33" s="308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10"/>
    </row>
    <row r="34" spans="1:105" s="31" customFormat="1" ht="15">
      <c r="A34" s="402"/>
      <c r="B34" s="402"/>
      <c r="C34" s="402"/>
      <c r="D34" s="402"/>
      <c r="E34" s="402"/>
      <c r="F34" s="402"/>
      <c r="G34" s="402"/>
      <c r="H34" s="402"/>
      <c r="I34" s="402"/>
      <c r="J34" s="30"/>
      <c r="K34" s="564" t="s">
        <v>672</v>
      </c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564"/>
      <c r="BE34" s="564"/>
      <c r="BF34" s="565"/>
      <c r="BG34" s="30"/>
      <c r="BH34" s="559" t="s">
        <v>663</v>
      </c>
      <c r="BI34" s="559"/>
      <c r="BJ34" s="559"/>
      <c r="BK34" s="559"/>
      <c r="BL34" s="559"/>
      <c r="BM34" s="559"/>
      <c r="BN34" s="559"/>
      <c r="BO34" s="559"/>
      <c r="BP34" s="559"/>
      <c r="BQ34" s="559"/>
      <c r="BR34" s="559"/>
      <c r="BS34" s="559"/>
      <c r="BT34" s="559"/>
      <c r="BU34" s="560"/>
      <c r="BV34" s="308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10"/>
      <c r="CL34" s="308"/>
      <c r="CM34" s="309"/>
      <c r="CN34" s="309"/>
      <c r="CO34" s="309"/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10"/>
    </row>
    <row r="35" spans="1:105" s="31" customFormat="1" ht="15">
      <c r="A35" s="402" t="s">
        <v>679</v>
      </c>
      <c r="B35" s="402"/>
      <c r="C35" s="402"/>
      <c r="D35" s="402"/>
      <c r="E35" s="402"/>
      <c r="F35" s="402"/>
      <c r="G35" s="402"/>
      <c r="H35" s="402"/>
      <c r="I35" s="402"/>
      <c r="J35" s="30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3"/>
      <c r="AX35" s="403"/>
      <c r="AY35" s="403"/>
      <c r="AZ35" s="403"/>
      <c r="BA35" s="403"/>
      <c r="BB35" s="403"/>
      <c r="BC35" s="403"/>
      <c r="BD35" s="403"/>
      <c r="BE35" s="403"/>
      <c r="BF35" s="404"/>
      <c r="BG35" s="30"/>
      <c r="BH35" s="559"/>
      <c r="BI35" s="559"/>
      <c r="BJ35" s="559"/>
      <c r="BK35" s="559"/>
      <c r="BL35" s="559"/>
      <c r="BM35" s="559"/>
      <c r="BN35" s="559"/>
      <c r="BO35" s="559"/>
      <c r="BP35" s="559"/>
      <c r="BQ35" s="559"/>
      <c r="BR35" s="559"/>
      <c r="BS35" s="559"/>
      <c r="BT35" s="559"/>
      <c r="BU35" s="560"/>
      <c r="BV35" s="308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10"/>
      <c r="CL35" s="308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10"/>
    </row>
    <row r="36" spans="1:105" s="31" customFormat="1" ht="15">
      <c r="A36" s="402"/>
      <c r="B36" s="402"/>
      <c r="C36" s="402"/>
      <c r="D36" s="402"/>
      <c r="E36" s="402"/>
      <c r="F36" s="402"/>
      <c r="G36" s="402"/>
      <c r="H36" s="402"/>
      <c r="I36" s="402"/>
      <c r="J36" s="30"/>
      <c r="K36" s="564" t="s">
        <v>671</v>
      </c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4"/>
      <c r="AH36" s="564"/>
      <c r="AI36" s="564"/>
      <c r="AJ36" s="564"/>
      <c r="AK36" s="564"/>
      <c r="AL36" s="564"/>
      <c r="AM36" s="564"/>
      <c r="AN36" s="564"/>
      <c r="AO36" s="564"/>
      <c r="AP36" s="564"/>
      <c r="AQ36" s="564"/>
      <c r="AR36" s="564"/>
      <c r="AS36" s="564"/>
      <c r="AT36" s="564"/>
      <c r="AU36" s="564"/>
      <c r="AV36" s="564"/>
      <c r="AW36" s="564"/>
      <c r="AX36" s="564"/>
      <c r="AY36" s="564"/>
      <c r="AZ36" s="564"/>
      <c r="BA36" s="564"/>
      <c r="BB36" s="564"/>
      <c r="BC36" s="564"/>
      <c r="BD36" s="564"/>
      <c r="BE36" s="564"/>
      <c r="BF36" s="565"/>
      <c r="BG36" s="30"/>
      <c r="BH36" s="559" t="s">
        <v>941</v>
      </c>
      <c r="BI36" s="559"/>
      <c r="BJ36" s="559"/>
      <c r="BK36" s="559"/>
      <c r="BL36" s="559"/>
      <c r="BM36" s="559"/>
      <c r="BN36" s="559"/>
      <c r="BO36" s="559"/>
      <c r="BP36" s="559"/>
      <c r="BQ36" s="559"/>
      <c r="BR36" s="559"/>
      <c r="BS36" s="559"/>
      <c r="BT36" s="559"/>
      <c r="BU36" s="560"/>
      <c r="BV36" s="308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10"/>
      <c r="CL36" s="308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10"/>
    </row>
    <row r="37" spans="1:105" s="31" customFormat="1" ht="15">
      <c r="A37" s="402"/>
      <c r="B37" s="402"/>
      <c r="C37" s="402"/>
      <c r="D37" s="402"/>
      <c r="E37" s="402"/>
      <c r="F37" s="402"/>
      <c r="G37" s="402"/>
      <c r="H37" s="402"/>
      <c r="I37" s="402"/>
      <c r="J37" s="30"/>
      <c r="K37" s="564" t="s">
        <v>672</v>
      </c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564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5"/>
      <c r="BG37" s="30"/>
      <c r="BH37" s="559" t="s">
        <v>663</v>
      </c>
      <c r="BI37" s="559"/>
      <c r="BJ37" s="559"/>
      <c r="BK37" s="559"/>
      <c r="BL37" s="559"/>
      <c r="BM37" s="559"/>
      <c r="BN37" s="559"/>
      <c r="BO37" s="559"/>
      <c r="BP37" s="559"/>
      <c r="BQ37" s="559"/>
      <c r="BR37" s="559"/>
      <c r="BS37" s="559"/>
      <c r="BT37" s="559"/>
      <c r="BU37" s="560"/>
      <c r="BV37" s="308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10"/>
      <c r="CL37" s="308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10"/>
    </row>
    <row r="38" spans="1:105" s="31" customFormat="1" ht="15">
      <c r="A38" s="402" t="s">
        <v>680</v>
      </c>
      <c r="B38" s="402"/>
      <c r="C38" s="402"/>
      <c r="D38" s="402"/>
      <c r="E38" s="402"/>
      <c r="F38" s="402"/>
      <c r="G38" s="402"/>
      <c r="H38" s="402"/>
      <c r="I38" s="402"/>
      <c r="J38" s="30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404"/>
      <c r="BG38" s="30"/>
      <c r="BH38" s="559"/>
      <c r="BI38" s="559"/>
      <c r="BJ38" s="559"/>
      <c r="BK38" s="559"/>
      <c r="BL38" s="559"/>
      <c r="BM38" s="559"/>
      <c r="BN38" s="559"/>
      <c r="BO38" s="559"/>
      <c r="BP38" s="559"/>
      <c r="BQ38" s="559"/>
      <c r="BR38" s="559"/>
      <c r="BS38" s="559"/>
      <c r="BT38" s="559"/>
      <c r="BU38" s="560"/>
      <c r="BV38" s="308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10"/>
      <c r="CL38" s="308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10"/>
    </row>
    <row r="39" spans="1:105" s="31" customFormat="1" ht="15">
      <c r="A39" s="402"/>
      <c r="B39" s="402"/>
      <c r="C39" s="402"/>
      <c r="D39" s="402"/>
      <c r="E39" s="402"/>
      <c r="F39" s="402"/>
      <c r="G39" s="402"/>
      <c r="H39" s="402"/>
      <c r="I39" s="402"/>
      <c r="J39" s="30"/>
      <c r="K39" s="564" t="s">
        <v>671</v>
      </c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5"/>
      <c r="BG39" s="30"/>
      <c r="BH39" s="559" t="s">
        <v>941</v>
      </c>
      <c r="BI39" s="559"/>
      <c r="BJ39" s="559"/>
      <c r="BK39" s="559"/>
      <c r="BL39" s="559"/>
      <c r="BM39" s="559"/>
      <c r="BN39" s="559"/>
      <c r="BO39" s="559"/>
      <c r="BP39" s="559"/>
      <c r="BQ39" s="559"/>
      <c r="BR39" s="559"/>
      <c r="BS39" s="559"/>
      <c r="BT39" s="559"/>
      <c r="BU39" s="560"/>
      <c r="BV39" s="308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10"/>
      <c r="CL39" s="308"/>
      <c r="CM39" s="309"/>
      <c r="CN39" s="309"/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10"/>
    </row>
    <row r="40" spans="1:105" s="31" customFormat="1" ht="15">
      <c r="A40" s="402"/>
      <c r="B40" s="402"/>
      <c r="C40" s="402"/>
      <c r="D40" s="402"/>
      <c r="E40" s="402"/>
      <c r="F40" s="402"/>
      <c r="G40" s="402"/>
      <c r="H40" s="402"/>
      <c r="I40" s="402"/>
      <c r="J40" s="30"/>
      <c r="K40" s="564" t="s">
        <v>672</v>
      </c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5"/>
      <c r="BG40" s="30"/>
      <c r="BH40" s="559" t="s">
        <v>663</v>
      </c>
      <c r="BI40" s="559"/>
      <c r="BJ40" s="559"/>
      <c r="BK40" s="559"/>
      <c r="BL40" s="559"/>
      <c r="BM40" s="559"/>
      <c r="BN40" s="559"/>
      <c r="BO40" s="559"/>
      <c r="BP40" s="559"/>
      <c r="BQ40" s="559"/>
      <c r="BR40" s="559"/>
      <c r="BS40" s="559"/>
      <c r="BT40" s="559"/>
      <c r="BU40" s="560"/>
      <c r="BV40" s="308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10"/>
      <c r="CL40" s="308"/>
      <c r="CM40" s="309"/>
      <c r="CN40" s="309"/>
      <c r="CO40" s="309"/>
      <c r="CP40" s="309"/>
      <c r="CQ40" s="309"/>
      <c r="CR40" s="309"/>
      <c r="CS40" s="309"/>
      <c r="CT40" s="309"/>
      <c r="CU40" s="309"/>
      <c r="CV40" s="309"/>
      <c r="CW40" s="309"/>
      <c r="CX40" s="309"/>
      <c r="CY40" s="309"/>
      <c r="CZ40" s="309"/>
      <c r="DA40" s="310"/>
    </row>
    <row r="41" spans="1:105" s="31" customFormat="1" ht="30" customHeight="1">
      <c r="A41" s="402" t="s">
        <v>681</v>
      </c>
      <c r="B41" s="402"/>
      <c r="C41" s="402"/>
      <c r="D41" s="402"/>
      <c r="E41" s="402"/>
      <c r="F41" s="402"/>
      <c r="G41" s="402"/>
      <c r="H41" s="402"/>
      <c r="I41" s="402"/>
      <c r="J41" s="30"/>
      <c r="K41" s="403" t="s">
        <v>682</v>
      </c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404"/>
      <c r="BG41" s="30"/>
      <c r="BH41" s="559"/>
      <c r="BI41" s="559"/>
      <c r="BJ41" s="559"/>
      <c r="BK41" s="559"/>
      <c r="BL41" s="559"/>
      <c r="BM41" s="559"/>
      <c r="BN41" s="559"/>
      <c r="BO41" s="559"/>
      <c r="BP41" s="559"/>
      <c r="BQ41" s="559"/>
      <c r="BR41" s="559"/>
      <c r="BS41" s="559"/>
      <c r="BT41" s="559"/>
      <c r="BU41" s="560"/>
      <c r="BV41" s="308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10"/>
      <c r="CL41" s="308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10"/>
    </row>
    <row r="42" spans="1:105" s="31" customFormat="1" ht="15">
      <c r="A42" s="402"/>
      <c r="B42" s="402"/>
      <c r="C42" s="402"/>
      <c r="D42" s="402"/>
      <c r="E42" s="402"/>
      <c r="F42" s="402"/>
      <c r="G42" s="402"/>
      <c r="H42" s="402"/>
      <c r="I42" s="402"/>
      <c r="J42" s="30"/>
      <c r="K42" s="564" t="s">
        <v>671</v>
      </c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564"/>
      <c r="AM42" s="564"/>
      <c r="AN42" s="564"/>
      <c r="AO42" s="564"/>
      <c r="AP42" s="564"/>
      <c r="AQ42" s="564"/>
      <c r="AR42" s="564"/>
      <c r="AS42" s="564"/>
      <c r="AT42" s="564"/>
      <c r="AU42" s="564"/>
      <c r="AV42" s="564"/>
      <c r="AW42" s="564"/>
      <c r="AX42" s="564"/>
      <c r="AY42" s="564"/>
      <c r="AZ42" s="564"/>
      <c r="BA42" s="564"/>
      <c r="BB42" s="564"/>
      <c r="BC42" s="564"/>
      <c r="BD42" s="564"/>
      <c r="BE42" s="564"/>
      <c r="BF42" s="565"/>
      <c r="BG42" s="30"/>
      <c r="BH42" s="559" t="s">
        <v>941</v>
      </c>
      <c r="BI42" s="559"/>
      <c r="BJ42" s="559"/>
      <c r="BK42" s="559"/>
      <c r="BL42" s="559"/>
      <c r="BM42" s="559"/>
      <c r="BN42" s="559"/>
      <c r="BO42" s="559"/>
      <c r="BP42" s="559"/>
      <c r="BQ42" s="559"/>
      <c r="BR42" s="559"/>
      <c r="BS42" s="559"/>
      <c r="BT42" s="559"/>
      <c r="BU42" s="560"/>
      <c r="BV42" s="308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10"/>
      <c r="CL42" s="308"/>
      <c r="CM42" s="309"/>
      <c r="CN42" s="309"/>
      <c r="CO42" s="309"/>
      <c r="CP42" s="309"/>
      <c r="CQ42" s="309"/>
      <c r="CR42" s="309"/>
      <c r="CS42" s="309"/>
      <c r="CT42" s="309"/>
      <c r="CU42" s="309"/>
      <c r="CV42" s="309"/>
      <c r="CW42" s="309"/>
      <c r="CX42" s="309"/>
      <c r="CY42" s="309"/>
      <c r="CZ42" s="309"/>
      <c r="DA42" s="310"/>
    </row>
    <row r="43" spans="1:105" s="31" customFormat="1" ht="15">
      <c r="A43" s="402"/>
      <c r="B43" s="402"/>
      <c r="C43" s="402"/>
      <c r="D43" s="402"/>
      <c r="E43" s="402"/>
      <c r="F43" s="402"/>
      <c r="G43" s="402"/>
      <c r="H43" s="402"/>
      <c r="I43" s="402"/>
      <c r="J43" s="30"/>
      <c r="K43" s="564" t="s">
        <v>672</v>
      </c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  <c r="AH43" s="564"/>
      <c r="AI43" s="564"/>
      <c r="AJ43" s="564"/>
      <c r="AK43" s="564"/>
      <c r="AL43" s="564"/>
      <c r="AM43" s="564"/>
      <c r="AN43" s="564"/>
      <c r="AO43" s="564"/>
      <c r="AP43" s="564"/>
      <c r="AQ43" s="564"/>
      <c r="AR43" s="564"/>
      <c r="AS43" s="564"/>
      <c r="AT43" s="564"/>
      <c r="AU43" s="564"/>
      <c r="AV43" s="564"/>
      <c r="AW43" s="564"/>
      <c r="AX43" s="564"/>
      <c r="AY43" s="564"/>
      <c r="AZ43" s="564"/>
      <c r="BA43" s="564"/>
      <c r="BB43" s="564"/>
      <c r="BC43" s="564"/>
      <c r="BD43" s="564"/>
      <c r="BE43" s="564"/>
      <c r="BF43" s="565"/>
      <c r="BG43" s="30"/>
      <c r="BH43" s="559" t="s">
        <v>663</v>
      </c>
      <c r="BI43" s="559"/>
      <c r="BJ43" s="559"/>
      <c r="BK43" s="559"/>
      <c r="BL43" s="559"/>
      <c r="BM43" s="559"/>
      <c r="BN43" s="559"/>
      <c r="BO43" s="559"/>
      <c r="BP43" s="559"/>
      <c r="BQ43" s="559"/>
      <c r="BR43" s="559"/>
      <c r="BS43" s="559"/>
      <c r="BT43" s="559"/>
      <c r="BU43" s="560"/>
      <c r="BV43" s="308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10"/>
      <c r="CL43" s="308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10"/>
    </row>
    <row r="44" spans="1:105" s="31" customFormat="1" ht="30" customHeight="1">
      <c r="A44" s="402" t="s">
        <v>869</v>
      </c>
      <c r="B44" s="402"/>
      <c r="C44" s="402"/>
      <c r="D44" s="402"/>
      <c r="E44" s="402"/>
      <c r="F44" s="402"/>
      <c r="G44" s="402"/>
      <c r="H44" s="402"/>
      <c r="I44" s="402"/>
      <c r="J44" s="30"/>
      <c r="K44" s="403" t="s">
        <v>683</v>
      </c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  <c r="BE44" s="403"/>
      <c r="BF44" s="404"/>
      <c r="BG44" s="30"/>
      <c r="BH44" s="559" t="s">
        <v>663</v>
      </c>
      <c r="BI44" s="559"/>
      <c r="BJ44" s="559"/>
      <c r="BK44" s="559"/>
      <c r="BL44" s="559"/>
      <c r="BM44" s="559"/>
      <c r="BN44" s="559"/>
      <c r="BO44" s="559"/>
      <c r="BP44" s="559"/>
      <c r="BQ44" s="559"/>
      <c r="BR44" s="559"/>
      <c r="BS44" s="559"/>
      <c r="BT44" s="559"/>
      <c r="BU44" s="560"/>
      <c r="BV44" s="561">
        <f>BV52/BV12/BV50*1000</f>
        <v>22822.916666666668</v>
      </c>
      <c r="BW44" s="562"/>
      <c r="BX44" s="562"/>
      <c r="BY44" s="562"/>
      <c r="BZ44" s="562"/>
      <c r="CA44" s="562"/>
      <c r="CB44" s="562"/>
      <c r="CC44" s="562"/>
      <c r="CD44" s="562"/>
      <c r="CE44" s="562"/>
      <c r="CF44" s="562"/>
      <c r="CG44" s="562"/>
      <c r="CH44" s="562"/>
      <c r="CI44" s="562"/>
      <c r="CJ44" s="562"/>
      <c r="CK44" s="563"/>
      <c r="CL44" s="561">
        <f>CL52/CL12/CL50*1000</f>
        <v>23154.166666666668</v>
      </c>
      <c r="CM44" s="562"/>
      <c r="CN44" s="562"/>
      <c r="CO44" s="562"/>
      <c r="CP44" s="562"/>
      <c r="CQ44" s="562"/>
      <c r="CR44" s="562"/>
      <c r="CS44" s="562"/>
      <c r="CT44" s="562"/>
      <c r="CU44" s="562"/>
      <c r="CV44" s="562"/>
      <c r="CW44" s="562"/>
      <c r="CX44" s="562"/>
      <c r="CY44" s="562"/>
      <c r="CZ44" s="562"/>
      <c r="DA44" s="563"/>
    </row>
    <row r="45" spans="1:105" s="31" customFormat="1" ht="30" customHeight="1">
      <c r="A45" s="402" t="s">
        <v>871</v>
      </c>
      <c r="B45" s="402"/>
      <c r="C45" s="402"/>
      <c r="D45" s="402"/>
      <c r="E45" s="402"/>
      <c r="F45" s="402"/>
      <c r="G45" s="402"/>
      <c r="H45" s="402"/>
      <c r="I45" s="402"/>
      <c r="J45" s="30"/>
      <c r="K45" s="403" t="s">
        <v>684</v>
      </c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3"/>
      <c r="BF45" s="404"/>
      <c r="BG45" s="30"/>
      <c r="BH45" s="559"/>
      <c r="BI45" s="559"/>
      <c r="BJ45" s="559"/>
      <c r="BK45" s="559"/>
      <c r="BL45" s="559"/>
      <c r="BM45" s="559"/>
      <c r="BN45" s="559"/>
      <c r="BO45" s="559"/>
      <c r="BP45" s="559"/>
      <c r="BQ45" s="559"/>
      <c r="BR45" s="559"/>
      <c r="BS45" s="559"/>
      <c r="BT45" s="559"/>
      <c r="BU45" s="560"/>
      <c r="BV45" s="308">
        <v>1095.5</v>
      </c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10"/>
      <c r="CL45" s="308">
        <v>1111.4</v>
      </c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10"/>
    </row>
    <row r="46" spans="1:105" s="31" customFormat="1" ht="15">
      <c r="A46" s="402" t="s">
        <v>818</v>
      </c>
      <c r="B46" s="402"/>
      <c r="C46" s="402"/>
      <c r="D46" s="402"/>
      <c r="E46" s="402"/>
      <c r="F46" s="402"/>
      <c r="G46" s="402"/>
      <c r="H46" s="402"/>
      <c r="I46" s="402"/>
      <c r="J46" s="30"/>
      <c r="K46" s="403" t="s">
        <v>685</v>
      </c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3"/>
      <c r="BF46" s="404"/>
      <c r="BG46" s="30"/>
      <c r="BH46" s="559" t="s">
        <v>71</v>
      </c>
      <c r="BI46" s="559"/>
      <c r="BJ46" s="559"/>
      <c r="BK46" s="559"/>
      <c r="BL46" s="559"/>
      <c r="BM46" s="559"/>
      <c r="BN46" s="559"/>
      <c r="BO46" s="559"/>
      <c r="BP46" s="559"/>
      <c r="BQ46" s="559"/>
      <c r="BR46" s="559"/>
      <c r="BS46" s="559"/>
      <c r="BT46" s="559"/>
      <c r="BU46" s="560"/>
      <c r="BV46" s="308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10"/>
      <c r="CL46" s="308"/>
      <c r="CM46" s="309"/>
      <c r="CN46" s="309"/>
      <c r="CO46" s="309"/>
      <c r="CP46" s="309"/>
      <c r="CQ46" s="309"/>
      <c r="CR46" s="309"/>
      <c r="CS46" s="309"/>
      <c r="CT46" s="309"/>
      <c r="CU46" s="309"/>
      <c r="CV46" s="309"/>
      <c r="CW46" s="309"/>
      <c r="CX46" s="309"/>
      <c r="CY46" s="309"/>
      <c r="CZ46" s="309"/>
      <c r="DA46" s="310"/>
    </row>
    <row r="47" spans="1:105" s="31" customFormat="1" ht="60" customHeight="1">
      <c r="A47" s="402" t="s">
        <v>820</v>
      </c>
      <c r="B47" s="402"/>
      <c r="C47" s="402"/>
      <c r="D47" s="402"/>
      <c r="E47" s="402"/>
      <c r="F47" s="402"/>
      <c r="G47" s="402"/>
      <c r="H47" s="402"/>
      <c r="I47" s="402"/>
      <c r="J47" s="30"/>
      <c r="K47" s="403" t="s">
        <v>686</v>
      </c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3"/>
      <c r="AZ47" s="403"/>
      <c r="BA47" s="403"/>
      <c r="BB47" s="403"/>
      <c r="BC47" s="403"/>
      <c r="BD47" s="403"/>
      <c r="BE47" s="403"/>
      <c r="BF47" s="404"/>
      <c r="BG47" s="30"/>
      <c r="BH47" s="559" t="s">
        <v>71</v>
      </c>
      <c r="BI47" s="559"/>
      <c r="BJ47" s="559"/>
      <c r="BK47" s="559"/>
      <c r="BL47" s="559"/>
      <c r="BM47" s="559"/>
      <c r="BN47" s="559"/>
      <c r="BO47" s="559"/>
      <c r="BP47" s="559"/>
      <c r="BQ47" s="559"/>
      <c r="BR47" s="559"/>
      <c r="BS47" s="559"/>
      <c r="BT47" s="559"/>
      <c r="BU47" s="560"/>
      <c r="BV47" s="308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10"/>
      <c r="CL47" s="308"/>
      <c r="CM47" s="309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10"/>
    </row>
    <row r="48" spans="1:105" s="31" customFormat="1" ht="15">
      <c r="A48" s="402" t="s">
        <v>873</v>
      </c>
      <c r="B48" s="402"/>
      <c r="C48" s="402"/>
      <c r="D48" s="402"/>
      <c r="E48" s="402"/>
      <c r="F48" s="402"/>
      <c r="G48" s="402"/>
      <c r="H48" s="402"/>
      <c r="I48" s="402"/>
      <c r="J48" s="30"/>
      <c r="K48" s="403" t="s">
        <v>176</v>
      </c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4"/>
      <c r="BG48" s="30"/>
      <c r="BH48" s="559" t="s">
        <v>71</v>
      </c>
      <c r="BI48" s="559"/>
      <c r="BJ48" s="559"/>
      <c r="BK48" s="559"/>
      <c r="BL48" s="559"/>
      <c r="BM48" s="559"/>
      <c r="BN48" s="559"/>
      <c r="BO48" s="559"/>
      <c r="BP48" s="559"/>
      <c r="BQ48" s="559"/>
      <c r="BR48" s="559"/>
      <c r="BS48" s="559"/>
      <c r="BT48" s="559"/>
      <c r="BU48" s="560"/>
      <c r="BV48" s="308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10"/>
      <c r="CL48" s="308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10"/>
    </row>
    <row r="49" spans="1:105" s="31" customFormat="1" ht="15">
      <c r="A49" s="402"/>
      <c r="B49" s="402"/>
      <c r="C49" s="402"/>
      <c r="D49" s="402"/>
      <c r="E49" s="402"/>
      <c r="F49" s="402"/>
      <c r="G49" s="402"/>
      <c r="H49" s="402"/>
      <c r="I49" s="402"/>
      <c r="J49" s="30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3"/>
      <c r="BC49" s="403"/>
      <c r="BD49" s="403"/>
      <c r="BE49" s="403"/>
      <c r="BF49" s="404"/>
      <c r="BG49" s="30"/>
      <c r="BH49" s="559"/>
      <c r="BI49" s="559"/>
      <c r="BJ49" s="559"/>
      <c r="BK49" s="559"/>
      <c r="BL49" s="559"/>
      <c r="BM49" s="559"/>
      <c r="BN49" s="559"/>
      <c r="BO49" s="559"/>
      <c r="BP49" s="559"/>
      <c r="BQ49" s="559"/>
      <c r="BR49" s="559"/>
      <c r="BS49" s="559"/>
      <c r="BT49" s="559"/>
      <c r="BU49" s="560"/>
      <c r="BV49" s="308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10"/>
      <c r="CL49" s="308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10"/>
    </row>
    <row r="50" spans="1:105" s="31" customFormat="1" ht="30" customHeight="1">
      <c r="A50" s="402"/>
      <c r="B50" s="402"/>
      <c r="C50" s="402"/>
      <c r="D50" s="402"/>
      <c r="E50" s="402"/>
      <c r="F50" s="402"/>
      <c r="G50" s="402"/>
      <c r="H50" s="402"/>
      <c r="I50" s="402"/>
      <c r="J50" s="30"/>
      <c r="K50" s="403" t="s">
        <v>687</v>
      </c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4"/>
      <c r="BG50" s="30"/>
      <c r="BH50" s="559"/>
      <c r="BI50" s="559"/>
      <c r="BJ50" s="559"/>
      <c r="BK50" s="559"/>
      <c r="BL50" s="559"/>
      <c r="BM50" s="559"/>
      <c r="BN50" s="559"/>
      <c r="BO50" s="559"/>
      <c r="BP50" s="559"/>
      <c r="BQ50" s="559"/>
      <c r="BR50" s="559"/>
      <c r="BS50" s="559"/>
      <c r="BT50" s="559"/>
      <c r="BU50" s="560"/>
      <c r="BV50" s="308">
        <v>12</v>
      </c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10"/>
      <c r="CL50" s="308">
        <v>12</v>
      </c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10"/>
    </row>
    <row r="51" spans="1:105" s="31" customFormat="1" ht="15">
      <c r="A51" s="402"/>
      <c r="B51" s="402"/>
      <c r="C51" s="402"/>
      <c r="D51" s="402"/>
      <c r="E51" s="402"/>
      <c r="F51" s="402"/>
      <c r="G51" s="402"/>
      <c r="H51" s="402"/>
      <c r="I51" s="402"/>
      <c r="J51" s="30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3"/>
      <c r="AT51" s="403"/>
      <c r="AU51" s="403"/>
      <c r="AV51" s="403"/>
      <c r="AW51" s="403"/>
      <c r="AX51" s="403"/>
      <c r="AY51" s="403"/>
      <c r="AZ51" s="403"/>
      <c r="BA51" s="403"/>
      <c r="BB51" s="403"/>
      <c r="BC51" s="403"/>
      <c r="BD51" s="403"/>
      <c r="BE51" s="403"/>
      <c r="BF51" s="404"/>
      <c r="BG51" s="30"/>
      <c r="BH51" s="559"/>
      <c r="BI51" s="559"/>
      <c r="BJ51" s="559"/>
      <c r="BK51" s="559"/>
      <c r="BL51" s="559"/>
      <c r="BM51" s="559"/>
      <c r="BN51" s="559"/>
      <c r="BO51" s="559"/>
      <c r="BP51" s="559"/>
      <c r="BQ51" s="559"/>
      <c r="BR51" s="559"/>
      <c r="BS51" s="559"/>
      <c r="BT51" s="559"/>
      <c r="BU51" s="560"/>
      <c r="BV51" s="308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10"/>
      <c r="CL51" s="308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09"/>
      <c r="CX51" s="309"/>
      <c r="CY51" s="309"/>
      <c r="CZ51" s="309"/>
      <c r="DA51" s="310"/>
    </row>
    <row r="52" spans="1:105" s="31" customFormat="1" ht="15">
      <c r="A52" s="402" t="s">
        <v>875</v>
      </c>
      <c r="B52" s="402"/>
      <c r="C52" s="402"/>
      <c r="D52" s="402"/>
      <c r="E52" s="402"/>
      <c r="F52" s="402"/>
      <c r="G52" s="402"/>
      <c r="H52" s="402"/>
      <c r="I52" s="402"/>
      <c r="J52" s="30"/>
      <c r="K52" s="403" t="s">
        <v>688</v>
      </c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3"/>
      <c r="BF52" s="404"/>
      <c r="BG52" s="30"/>
      <c r="BH52" s="559" t="s">
        <v>71</v>
      </c>
      <c r="BI52" s="559"/>
      <c r="BJ52" s="559"/>
      <c r="BK52" s="559"/>
      <c r="BL52" s="559"/>
      <c r="BM52" s="559"/>
      <c r="BN52" s="559"/>
      <c r="BO52" s="559"/>
      <c r="BP52" s="559"/>
      <c r="BQ52" s="559"/>
      <c r="BR52" s="559"/>
      <c r="BS52" s="559"/>
      <c r="BT52" s="559"/>
      <c r="BU52" s="560"/>
      <c r="BV52" s="308">
        <f>BV45</f>
        <v>1095.5</v>
      </c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10"/>
      <c r="CL52" s="308">
        <f>CL45</f>
        <v>1111.4</v>
      </c>
      <c r="CM52" s="309"/>
      <c r="CN52" s="309"/>
      <c r="CO52" s="309"/>
      <c r="CP52" s="309"/>
      <c r="CQ52" s="309"/>
      <c r="CR52" s="309"/>
      <c r="CS52" s="309"/>
      <c r="CT52" s="309"/>
      <c r="CU52" s="309"/>
      <c r="CV52" s="309"/>
      <c r="CW52" s="309"/>
      <c r="CX52" s="309"/>
      <c r="CY52" s="309"/>
      <c r="CZ52" s="309"/>
      <c r="DA52" s="310"/>
    </row>
    <row r="53" spans="1:105" s="31" customFormat="1" ht="15">
      <c r="A53" s="402" t="s">
        <v>689</v>
      </c>
      <c r="B53" s="402"/>
      <c r="C53" s="402"/>
      <c r="D53" s="402"/>
      <c r="E53" s="402"/>
      <c r="F53" s="402"/>
      <c r="G53" s="402"/>
      <c r="H53" s="402"/>
      <c r="I53" s="402"/>
      <c r="J53" s="30"/>
      <c r="K53" s="566" t="s">
        <v>641</v>
      </c>
      <c r="L53" s="566"/>
      <c r="M53" s="566"/>
      <c r="N53" s="566"/>
      <c r="O53" s="566"/>
      <c r="P53" s="566"/>
      <c r="Q53" s="566"/>
      <c r="R53" s="566"/>
      <c r="S53" s="566"/>
      <c r="T53" s="566"/>
      <c r="U53" s="566"/>
      <c r="V53" s="566"/>
      <c r="W53" s="566"/>
      <c r="X53" s="566"/>
      <c r="Y53" s="566"/>
      <c r="Z53" s="566"/>
      <c r="AA53" s="566"/>
      <c r="AB53" s="566"/>
      <c r="AC53" s="566"/>
      <c r="AD53" s="566"/>
      <c r="AE53" s="566"/>
      <c r="AF53" s="566"/>
      <c r="AG53" s="566"/>
      <c r="AH53" s="566"/>
      <c r="AI53" s="566"/>
      <c r="AJ53" s="566"/>
      <c r="AK53" s="566"/>
      <c r="AL53" s="566"/>
      <c r="AM53" s="566"/>
      <c r="AN53" s="566"/>
      <c r="AO53" s="566"/>
      <c r="AP53" s="566"/>
      <c r="AQ53" s="566"/>
      <c r="AR53" s="566"/>
      <c r="AS53" s="566"/>
      <c r="AT53" s="566"/>
      <c r="AU53" s="566"/>
      <c r="AV53" s="566"/>
      <c r="AW53" s="566"/>
      <c r="AX53" s="566"/>
      <c r="AY53" s="566"/>
      <c r="AZ53" s="566"/>
      <c r="BA53" s="566"/>
      <c r="BB53" s="566"/>
      <c r="BC53" s="566"/>
      <c r="BD53" s="566"/>
      <c r="BE53" s="566"/>
      <c r="BF53" s="567"/>
      <c r="BG53" s="30"/>
      <c r="BH53" s="559"/>
      <c r="BI53" s="559"/>
      <c r="BJ53" s="559"/>
      <c r="BK53" s="559"/>
      <c r="BL53" s="559"/>
      <c r="BM53" s="559"/>
      <c r="BN53" s="559"/>
      <c r="BO53" s="559"/>
      <c r="BP53" s="559"/>
      <c r="BQ53" s="559"/>
      <c r="BR53" s="559"/>
      <c r="BS53" s="559"/>
      <c r="BT53" s="559"/>
      <c r="BU53" s="560"/>
      <c r="BV53" s="308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10"/>
      <c r="CL53" s="308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10"/>
    </row>
    <row r="54" spans="1:105" s="31" customFormat="1" ht="15">
      <c r="A54" s="402" t="s">
        <v>690</v>
      </c>
      <c r="B54" s="402"/>
      <c r="C54" s="402"/>
      <c r="D54" s="402"/>
      <c r="E54" s="402"/>
      <c r="F54" s="402"/>
      <c r="G54" s="402"/>
      <c r="H54" s="402"/>
      <c r="I54" s="402"/>
      <c r="J54" s="30"/>
      <c r="K54" s="566" t="s">
        <v>642</v>
      </c>
      <c r="L54" s="566"/>
      <c r="M54" s="566"/>
      <c r="N54" s="566"/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66"/>
      <c r="Z54" s="566"/>
      <c r="AA54" s="566"/>
      <c r="AB54" s="566"/>
      <c r="AC54" s="566"/>
      <c r="AD54" s="566"/>
      <c r="AE54" s="566"/>
      <c r="AF54" s="566"/>
      <c r="AG54" s="566"/>
      <c r="AH54" s="566"/>
      <c r="AI54" s="566"/>
      <c r="AJ54" s="566"/>
      <c r="AK54" s="566"/>
      <c r="AL54" s="566"/>
      <c r="AM54" s="566"/>
      <c r="AN54" s="566"/>
      <c r="AO54" s="566"/>
      <c r="AP54" s="566"/>
      <c r="AQ54" s="566"/>
      <c r="AR54" s="566"/>
      <c r="AS54" s="566"/>
      <c r="AT54" s="566"/>
      <c r="AU54" s="566"/>
      <c r="AV54" s="566"/>
      <c r="AW54" s="566"/>
      <c r="AX54" s="566"/>
      <c r="AY54" s="566"/>
      <c r="AZ54" s="566"/>
      <c r="BA54" s="566"/>
      <c r="BB54" s="566"/>
      <c r="BC54" s="566"/>
      <c r="BD54" s="566"/>
      <c r="BE54" s="566"/>
      <c r="BF54" s="567"/>
      <c r="BG54" s="30"/>
      <c r="BH54" s="559"/>
      <c r="BI54" s="559"/>
      <c r="BJ54" s="559"/>
      <c r="BK54" s="559"/>
      <c r="BL54" s="559"/>
      <c r="BM54" s="559"/>
      <c r="BN54" s="559"/>
      <c r="BO54" s="559"/>
      <c r="BP54" s="559"/>
      <c r="BQ54" s="559"/>
      <c r="BR54" s="559"/>
      <c r="BS54" s="559"/>
      <c r="BT54" s="559"/>
      <c r="BU54" s="560"/>
      <c r="BV54" s="308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10"/>
      <c r="CL54" s="308"/>
      <c r="CM54" s="309"/>
      <c r="CN54" s="309"/>
      <c r="CO54" s="309"/>
      <c r="CP54" s="309"/>
      <c r="CQ54" s="309"/>
      <c r="CR54" s="309"/>
      <c r="CS54" s="309"/>
      <c r="CT54" s="309"/>
      <c r="CU54" s="309"/>
      <c r="CV54" s="309"/>
      <c r="CW54" s="309"/>
      <c r="CX54" s="309"/>
      <c r="CY54" s="309"/>
      <c r="CZ54" s="309"/>
      <c r="DA54" s="310"/>
    </row>
    <row r="55" spans="1:105" s="31" customFormat="1" ht="15">
      <c r="A55" s="402" t="s">
        <v>691</v>
      </c>
      <c r="B55" s="402"/>
      <c r="C55" s="402"/>
      <c r="D55" s="402"/>
      <c r="E55" s="402"/>
      <c r="F55" s="402"/>
      <c r="G55" s="402"/>
      <c r="H55" s="402"/>
      <c r="I55" s="402"/>
      <c r="J55" s="30"/>
      <c r="K55" s="566" t="s">
        <v>643</v>
      </c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566"/>
      <c r="AR55" s="566"/>
      <c r="AS55" s="566"/>
      <c r="AT55" s="566"/>
      <c r="AU55" s="566"/>
      <c r="AV55" s="566"/>
      <c r="AW55" s="566"/>
      <c r="AX55" s="566"/>
      <c r="AY55" s="566"/>
      <c r="AZ55" s="566"/>
      <c r="BA55" s="566"/>
      <c r="BB55" s="566"/>
      <c r="BC55" s="566"/>
      <c r="BD55" s="566"/>
      <c r="BE55" s="566"/>
      <c r="BF55" s="567"/>
      <c r="BG55" s="30"/>
      <c r="BH55" s="559"/>
      <c r="BI55" s="559"/>
      <c r="BJ55" s="559"/>
      <c r="BK55" s="559"/>
      <c r="BL55" s="559"/>
      <c r="BM55" s="559"/>
      <c r="BN55" s="559"/>
      <c r="BO55" s="559"/>
      <c r="BP55" s="559"/>
      <c r="BQ55" s="559"/>
      <c r="BR55" s="559"/>
      <c r="BS55" s="559"/>
      <c r="BT55" s="559"/>
      <c r="BU55" s="560"/>
      <c r="BV55" s="308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10"/>
      <c r="CL55" s="308"/>
      <c r="CM55" s="309"/>
      <c r="CN55" s="309"/>
      <c r="CO55" s="309"/>
      <c r="CP55" s="309"/>
      <c r="CQ55" s="309"/>
      <c r="CR55" s="309"/>
      <c r="CS55" s="309"/>
      <c r="CT55" s="309"/>
      <c r="CU55" s="309"/>
      <c r="CV55" s="309"/>
      <c r="CW55" s="309"/>
      <c r="CX55" s="309"/>
      <c r="CY55" s="309"/>
      <c r="CZ55" s="309"/>
      <c r="DA55" s="310"/>
    </row>
    <row r="56" spans="1:105" s="31" customFormat="1" ht="15">
      <c r="A56" s="402" t="s">
        <v>692</v>
      </c>
      <c r="B56" s="402"/>
      <c r="C56" s="402"/>
      <c r="D56" s="402"/>
      <c r="E56" s="402"/>
      <c r="F56" s="402"/>
      <c r="G56" s="402"/>
      <c r="H56" s="402"/>
      <c r="I56" s="402"/>
      <c r="J56" s="30"/>
      <c r="K56" s="566" t="s">
        <v>644</v>
      </c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  <c r="AM56" s="566"/>
      <c r="AN56" s="566"/>
      <c r="AO56" s="566"/>
      <c r="AP56" s="566"/>
      <c r="AQ56" s="566"/>
      <c r="AR56" s="566"/>
      <c r="AS56" s="566"/>
      <c r="AT56" s="566"/>
      <c r="AU56" s="566"/>
      <c r="AV56" s="566"/>
      <c r="AW56" s="566"/>
      <c r="AX56" s="566"/>
      <c r="AY56" s="566"/>
      <c r="AZ56" s="566"/>
      <c r="BA56" s="566"/>
      <c r="BB56" s="566"/>
      <c r="BC56" s="566"/>
      <c r="BD56" s="566"/>
      <c r="BE56" s="566"/>
      <c r="BF56" s="567"/>
      <c r="BG56" s="30"/>
      <c r="BH56" s="559"/>
      <c r="BI56" s="559"/>
      <c r="BJ56" s="559"/>
      <c r="BK56" s="559"/>
      <c r="BL56" s="559"/>
      <c r="BM56" s="559"/>
      <c r="BN56" s="559"/>
      <c r="BO56" s="559"/>
      <c r="BP56" s="559"/>
      <c r="BQ56" s="559"/>
      <c r="BR56" s="559"/>
      <c r="BS56" s="559"/>
      <c r="BT56" s="559"/>
      <c r="BU56" s="560"/>
      <c r="BV56" s="308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10"/>
      <c r="CL56" s="308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10"/>
    </row>
    <row r="57" spans="1:105" s="31" customFormat="1" ht="30" customHeight="1">
      <c r="A57" s="402" t="s">
        <v>902</v>
      </c>
      <c r="B57" s="402"/>
      <c r="C57" s="402"/>
      <c r="D57" s="402"/>
      <c r="E57" s="402"/>
      <c r="F57" s="402"/>
      <c r="G57" s="402"/>
      <c r="H57" s="402"/>
      <c r="I57" s="402"/>
      <c r="J57" s="30"/>
      <c r="K57" s="403" t="s">
        <v>693</v>
      </c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D57" s="403"/>
      <c r="BE57" s="403"/>
      <c r="BF57" s="404"/>
      <c r="BG57" s="30"/>
      <c r="BH57" s="559"/>
      <c r="BI57" s="559"/>
      <c r="BJ57" s="559"/>
      <c r="BK57" s="559"/>
      <c r="BL57" s="559"/>
      <c r="BM57" s="559"/>
      <c r="BN57" s="559"/>
      <c r="BO57" s="559"/>
      <c r="BP57" s="559"/>
      <c r="BQ57" s="559"/>
      <c r="BR57" s="559"/>
      <c r="BS57" s="559"/>
      <c r="BT57" s="559"/>
      <c r="BU57" s="560"/>
      <c r="BV57" s="308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10"/>
      <c r="CL57" s="308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10"/>
    </row>
    <row r="58" spans="1:105" s="31" customFormat="1" ht="15">
      <c r="A58" s="402" t="s">
        <v>904</v>
      </c>
      <c r="B58" s="402"/>
      <c r="C58" s="402"/>
      <c r="D58" s="402"/>
      <c r="E58" s="402"/>
      <c r="F58" s="402"/>
      <c r="G58" s="402"/>
      <c r="H58" s="402"/>
      <c r="I58" s="402"/>
      <c r="J58" s="30"/>
      <c r="K58" s="403" t="s">
        <v>657</v>
      </c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  <c r="BE58" s="403"/>
      <c r="BF58" s="404"/>
      <c r="BG58" s="30"/>
      <c r="BH58" s="559" t="s">
        <v>652</v>
      </c>
      <c r="BI58" s="559"/>
      <c r="BJ58" s="559"/>
      <c r="BK58" s="559"/>
      <c r="BL58" s="559"/>
      <c r="BM58" s="559"/>
      <c r="BN58" s="559"/>
      <c r="BO58" s="559"/>
      <c r="BP58" s="559"/>
      <c r="BQ58" s="559"/>
      <c r="BR58" s="559"/>
      <c r="BS58" s="559"/>
      <c r="BT58" s="559"/>
      <c r="BU58" s="560"/>
      <c r="BV58" s="308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10"/>
      <c r="CL58" s="308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09"/>
      <c r="CY58" s="309"/>
      <c r="CZ58" s="309"/>
      <c r="DA58" s="310"/>
    </row>
    <row r="59" spans="1:105" s="31" customFormat="1" ht="15">
      <c r="A59" s="402" t="s">
        <v>906</v>
      </c>
      <c r="B59" s="402"/>
      <c r="C59" s="402"/>
      <c r="D59" s="402"/>
      <c r="E59" s="402"/>
      <c r="F59" s="402"/>
      <c r="G59" s="402"/>
      <c r="H59" s="402"/>
      <c r="I59" s="402"/>
      <c r="J59" s="30"/>
      <c r="K59" s="403" t="s">
        <v>694</v>
      </c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4"/>
      <c r="BG59" s="30"/>
      <c r="BH59" s="559" t="s">
        <v>652</v>
      </c>
      <c r="BI59" s="559"/>
      <c r="BJ59" s="559"/>
      <c r="BK59" s="559"/>
      <c r="BL59" s="559"/>
      <c r="BM59" s="559"/>
      <c r="BN59" s="559"/>
      <c r="BO59" s="559"/>
      <c r="BP59" s="559"/>
      <c r="BQ59" s="559"/>
      <c r="BR59" s="559"/>
      <c r="BS59" s="559"/>
      <c r="BT59" s="559"/>
      <c r="BU59" s="560"/>
      <c r="BV59" s="308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309"/>
      <c r="CI59" s="309"/>
      <c r="CJ59" s="309"/>
      <c r="CK59" s="310"/>
      <c r="CL59" s="308"/>
      <c r="CM59" s="309"/>
      <c r="CN59" s="309"/>
      <c r="CO59" s="309"/>
      <c r="CP59" s="309"/>
      <c r="CQ59" s="309"/>
      <c r="CR59" s="309"/>
      <c r="CS59" s="309"/>
      <c r="CT59" s="309"/>
      <c r="CU59" s="309"/>
      <c r="CV59" s="309"/>
      <c r="CW59" s="309"/>
      <c r="CX59" s="309"/>
      <c r="CY59" s="309"/>
      <c r="CZ59" s="309"/>
      <c r="DA59" s="310"/>
    </row>
    <row r="60" spans="1:105" s="31" customFormat="1" ht="15">
      <c r="A60" s="402" t="s">
        <v>908</v>
      </c>
      <c r="B60" s="402"/>
      <c r="C60" s="402"/>
      <c r="D60" s="402"/>
      <c r="E60" s="402"/>
      <c r="F60" s="402"/>
      <c r="G60" s="402"/>
      <c r="H60" s="402"/>
      <c r="I60" s="402"/>
      <c r="J60" s="30"/>
      <c r="K60" s="403" t="s">
        <v>695</v>
      </c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3"/>
      <c r="BA60" s="403"/>
      <c r="BB60" s="403"/>
      <c r="BC60" s="403"/>
      <c r="BD60" s="403"/>
      <c r="BE60" s="403"/>
      <c r="BF60" s="404"/>
      <c r="BG60" s="30"/>
      <c r="BH60" s="559" t="s">
        <v>663</v>
      </c>
      <c r="BI60" s="559"/>
      <c r="BJ60" s="559"/>
      <c r="BK60" s="559"/>
      <c r="BL60" s="559"/>
      <c r="BM60" s="559"/>
      <c r="BN60" s="559"/>
      <c r="BO60" s="559"/>
      <c r="BP60" s="559"/>
      <c r="BQ60" s="559"/>
      <c r="BR60" s="559"/>
      <c r="BS60" s="559"/>
      <c r="BT60" s="559"/>
      <c r="BU60" s="560"/>
      <c r="BV60" s="308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309"/>
      <c r="CI60" s="309"/>
      <c r="CJ60" s="309"/>
      <c r="CK60" s="310"/>
      <c r="CL60" s="308"/>
      <c r="CM60" s="309"/>
      <c r="CN60" s="309"/>
      <c r="CO60" s="309"/>
      <c r="CP60" s="309"/>
      <c r="CQ60" s="309"/>
      <c r="CR60" s="309"/>
      <c r="CS60" s="309"/>
      <c r="CT60" s="309"/>
      <c r="CU60" s="309"/>
      <c r="CV60" s="309"/>
      <c r="CW60" s="309"/>
      <c r="CX60" s="309"/>
      <c r="CY60" s="309"/>
      <c r="CZ60" s="309"/>
      <c r="DA60" s="310"/>
    </row>
    <row r="61" spans="1:105" s="31" customFormat="1" ht="15">
      <c r="A61" s="402" t="s">
        <v>199</v>
      </c>
      <c r="B61" s="402"/>
      <c r="C61" s="402"/>
      <c r="D61" s="402"/>
      <c r="E61" s="402"/>
      <c r="F61" s="402"/>
      <c r="G61" s="402"/>
      <c r="H61" s="402"/>
      <c r="I61" s="402"/>
      <c r="J61" s="30"/>
      <c r="K61" s="403" t="s">
        <v>685</v>
      </c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4"/>
      <c r="BG61" s="30"/>
      <c r="BH61" s="559" t="s">
        <v>71</v>
      </c>
      <c r="BI61" s="559"/>
      <c r="BJ61" s="559"/>
      <c r="BK61" s="559"/>
      <c r="BL61" s="559"/>
      <c r="BM61" s="559"/>
      <c r="BN61" s="559"/>
      <c r="BO61" s="559"/>
      <c r="BP61" s="559"/>
      <c r="BQ61" s="559"/>
      <c r="BR61" s="559"/>
      <c r="BS61" s="559"/>
      <c r="BT61" s="559"/>
      <c r="BU61" s="560"/>
      <c r="BV61" s="308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10"/>
      <c r="CL61" s="308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10"/>
    </row>
    <row r="62" spans="1:105" s="31" customFormat="1" ht="15">
      <c r="A62" s="402" t="s">
        <v>201</v>
      </c>
      <c r="B62" s="402"/>
      <c r="C62" s="402"/>
      <c r="D62" s="402"/>
      <c r="E62" s="402"/>
      <c r="F62" s="402"/>
      <c r="G62" s="402"/>
      <c r="H62" s="402"/>
      <c r="I62" s="402"/>
      <c r="J62" s="30"/>
      <c r="K62" s="403" t="s">
        <v>696</v>
      </c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3"/>
      <c r="BC62" s="403"/>
      <c r="BD62" s="403"/>
      <c r="BE62" s="403"/>
      <c r="BF62" s="404"/>
      <c r="BG62" s="30"/>
      <c r="BH62" s="559" t="s">
        <v>71</v>
      </c>
      <c r="BI62" s="559"/>
      <c r="BJ62" s="559"/>
      <c r="BK62" s="559"/>
      <c r="BL62" s="559"/>
      <c r="BM62" s="559"/>
      <c r="BN62" s="559"/>
      <c r="BO62" s="559"/>
      <c r="BP62" s="559"/>
      <c r="BQ62" s="559"/>
      <c r="BR62" s="559"/>
      <c r="BS62" s="559"/>
      <c r="BT62" s="559"/>
      <c r="BU62" s="560"/>
      <c r="BV62" s="308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309"/>
      <c r="CI62" s="309"/>
      <c r="CJ62" s="309"/>
      <c r="CK62" s="310"/>
      <c r="CL62" s="308"/>
      <c r="CM62" s="309"/>
      <c r="CN62" s="309"/>
      <c r="CO62" s="309"/>
      <c r="CP62" s="309"/>
      <c r="CQ62" s="309"/>
      <c r="CR62" s="309"/>
      <c r="CS62" s="309"/>
      <c r="CT62" s="309"/>
      <c r="CU62" s="309"/>
      <c r="CV62" s="309"/>
      <c r="CW62" s="309"/>
      <c r="CX62" s="309"/>
      <c r="CY62" s="309"/>
      <c r="CZ62" s="309"/>
      <c r="DA62" s="310"/>
    </row>
    <row r="63" spans="1:105" s="31" customFormat="1" ht="15">
      <c r="A63" s="402" t="s">
        <v>203</v>
      </c>
      <c r="B63" s="402"/>
      <c r="C63" s="402"/>
      <c r="D63" s="402"/>
      <c r="E63" s="402"/>
      <c r="F63" s="402"/>
      <c r="G63" s="402"/>
      <c r="H63" s="402"/>
      <c r="I63" s="402"/>
      <c r="J63" s="30"/>
      <c r="K63" s="403" t="s">
        <v>697</v>
      </c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4"/>
      <c r="BG63" s="30"/>
      <c r="BH63" s="559" t="s">
        <v>71</v>
      </c>
      <c r="BI63" s="559"/>
      <c r="BJ63" s="559"/>
      <c r="BK63" s="559"/>
      <c r="BL63" s="559"/>
      <c r="BM63" s="559"/>
      <c r="BN63" s="559"/>
      <c r="BO63" s="559"/>
      <c r="BP63" s="559"/>
      <c r="BQ63" s="559"/>
      <c r="BR63" s="559"/>
      <c r="BS63" s="559"/>
      <c r="BT63" s="559"/>
      <c r="BU63" s="560"/>
      <c r="BV63" s="308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10"/>
      <c r="CL63" s="308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10"/>
    </row>
    <row r="64" spans="1:105" s="31" customFormat="1" ht="15">
      <c r="A64" s="402" t="s">
        <v>698</v>
      </c>
      <c r="B64" s="402"/>
      <c r="C64" s="402"/>
      <c r="D64" s="402"/>
      <c r="E64" s="402"/>
      <c r="F64" s="402"/>
      <c r="G64" s="402"/>
      <c r="H64" s="402"/>
      <c r="I64" s="402"/>
      <c r="J64" s="30"/>
      <c r="K64" s="566" t="s">
        <v>641</v>
      </c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  <c r="AP64" s="566"/>
      <c r="AQ64" s="566"/>
      <c r="AR64" s="566"/>
      <c r="AS64" s="566"/>
      <c r="AT64" s="566"/>
      <c r="AU64" s="566"/>
      <c r="AV64" s="566"/>
      <c r="AW64" s="566"/>
      <c r="AX64" s="566"/>
      <c r="AY64" s="566"/>
      <c r="AZ64" s="566"/>
      <c r="BA64" s="566"/>
      <c r="BB64" s="566"/>
      <c r="BC64" s="566"/>
      <c r="BD64" s="566"/>
      <c r="BE64" s="566"/>
      <c r="BF64" s="567"/>
      <c r="BG64" s="30"/>
      <c r="BH64" s="559" t="s">
        <v>71</v>
      </c>
      <c r="BI64" s="559"/>
      <c r="BJ64" s="559"/>
      <c r="BK64" s="559"/>
      <c r="BL64" s="559"/>
      <c r="BM64" s="559"/>
      <c r="BN64" s="559"/>
      <c r="BO64" s="559"/>
      <c r="BP64" s="559"/>
      <c r="BQ64" s="559"/>
      <c r="BR64" s="559"/>
      <c r="BS64" s="559"/>
      <c r="BT64" s="559"/>
      <c r="BU64" s="560"/>
      <c r="BV64" s="308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10"/>
      <c r="CL64" s="308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09"/>
      <c r="CY64" s="309"/>
      <c r="CZ64" s="309"/>
      <c r="DA64" s="310"/>
    </row>
    <row r="65" spans="1:105" s="31" customFormat="1" ht="15">
      <c r="A65" s="402" t="s">
        <v>699</v>
      </c>
      <c r="B65" s="402"/>
      <c r="C65" s="402"/>
      <c r="D65" s="402"/>
      <c r="E65" s="402"/>
      <c r="F65" s="402"/>
      <c r="G65" s="402"/>
      <c r="H65" s="402"/>
      <c r="I65" s="402"/>
      <c r="J65" s="30"/>
      <c r="K65" s="566" t="s">
        <v>642</v>
      </c>
      <c r="L65" s="566"/>
      <c r="M65" s="566"/>
      <c r="N65" s="566"/>
      <c r="O65" s="566"/>
      <c r="P65" s="566"/>
      <c r="Q65" s="566"/>
      <c r="R65" s="566"/>
      <c r="S65" s="566"/>
      <c r="T65" s="566"/>
      <c r="U65" s="566"/>
      <c r="V65" s="566"/>
      <c r="W65" s="566"/>
      <c r="X65" s="566"/>
      <c r="Y65" s="566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  <c r="AP65" s="566"/>
      <c r="AQ65" s="566"/>
      <c r="AR65" s="566"/>
      <c r="AS65" s="566"/>
      <c r="AT65" s="566"/>
      <c r="AU65" s="566"/>
      <c r="AV65" s="566"/>
      <c r="AW65" s="566"/>
      <c r="AX65" s="566"/>
      <c r="AY65" s="566"/>
      <c r="AZ65" s="566"/>
      <c r="BA65" s="566"/>
      <c r="BB65" s="566"/>
      <c r="BC65" s="566"/>
      <c r="BD65" s="566"/>
      <c r="BE65" s="566"/>
      <c r="BF65" s="567"/>
      <c r="BG65" s="30"/>
      <c r="BH65" s="559" t="s">
        <v>71</v>
      </c>
      <c r="BI65" s="559"/>
      <c r="BJ65" s="559"/>
      <c r="BK65" s="559"/>
      <c r="BL65" s="559"/>
      <c r="BM65" s="559"/>
      <c r="BN65" s="559"/>
      <c r="BO65" s="559"/>
      <c r="BP65" s="559"/>
      <c r="BQ65" s="559"/>
      <c r="BR65" s="559"/>
      <c r="BS65" s="559"/>
      <c r="BT65" s="559"/>
      <c r="BU65" s="560"/>
      <c r="BV65" s="308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10"/>
      <c r="CL65" s="308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10"/>
    </row>
    <row r="66" spans="1:105" s="31" customFormat="1" ht="15">
      <c r="A66" s="402" t="s">
        <v>700</v>
      </c>
      <c r="B66" s="402"/>
      <c r="C66" s="402"/>
      <c r="D66" s="402"/>
      <c r="E66" s="402"/>
      <c r="F66" s="402"/>
      <c r="G66" s="402"/>
      <c r="H66" s="402"/>
      <c r="I66" s="402"/>
      <c r="J66" s="30"/>
      <c r="K66" s="566" t="s">
        <v>643</v>
      </c>
      <c r="L66" s="566"/>
      <c r="M66" s="566"/>
      <c r="N66" s="566"/>
      <c r="O66" s="566"/>
      <c r="P66" s="566"/>
      <c r="Q66" s="566"/>
      <c r="R66" s="566"/>
      <c r="S66" s="566"/>
      <c r="T66" s="566"/>
      <c r="U66" s="566"/>
      <c r="V66" s="566"/>
      <c r="W66" s="566"/>
      <c r="X66" s="566"/>
      <c r="Y66" s="566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  <c r="AP66" s="566"/>
      <c r="AQ66" s="566"/>
      <c r="AR66" s="566"/>
      <c r="AS66" s="566"/>
      <c r="AT66" s="566"/>
      <c r="AU66" s="566"/>
      <c r="AV66" s="566"/>
      <c r="AW66" s="566"/>
      <c r="AX66" s="566"/>
      <c r="AY66" s="566"/>
      <c r="AZ66" s="566"/>
      <c r="BA66" s="566"/>
      <c r="BB66" s="566"/>
      <c r="BC66" s="566"/>
      <c r="BD66" s="566"/>
      <c r="BE66" s="566"/>
      <c r="BF66" s="567"/>
      <c r="BG66" s="30"/>
      <c r="BH66" s="559" t="s">
        <v>71</v>
      </c>
      <c r="BI66" s="559"/>
      <c r="BJ66" s="559"/>
      <c r="BK66" s="559"/>
      <c r="BL66" s="559"/>
      <c r="BM66" s="559"/>
      <c r="BN66" s="559"/>
      <c r="BO66" s="559"/>
      <c r="BP66" s="559"/>
      <c r="BQ66" s="559"/>
      <c r="BR66" s="559"/>
      <c r="BS66" s="559"/>
      <c r="BT66" s="559"/>
      <c r="BU66" s="560"/>
      <c r="BV66" s="308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309"/>
      <c r="CK66" s="310"/>
      <c r="CL66" s="308"/>
      <c r="CM66" s="309"/>
      <c r="CN66" s="309"/>
      <c r="CO66" s="309"/>
      <c r="CP66" s="309"/>
      <c r="CQ66" s="309"/>
      <c r="CR66" s="309"/>
      <c r="CS66" s="309"/>
      <c r="CT66" s="309"/>
      <c r="CU66" s="309"/>
      <c r="CV66" s="309"/>
      <c r="CW66" s="309"/>
      <c r="CX66" s="309"/>
      <c r="CY66" s="309"/>
      <c r="CZ66" s="309"/>
      <c r="DA66" s="310"/>
    </row>
    <row r="67" spans="1:105" s="31" customFormat="1" ht="15">
      <c r="A67" s="402" t="s">
        <v>701</v>
      </c>
      <c r="B67" s="402"/>
      <c r="C67" s="402"/>
      <c r="D67" s="402"/>
      <c r="E67" s="402"/>
      <c r="F67" s="402"/>
      <c r="G67" s="402"/>
      <c r="H67" s="402"/>
      <c r="I67" s="402"/>
      <c r="J67" s="30"/>
      <c r="K67" s="566" t="s">
        <v>644</v>
      </c>
      <c r="L67" s="566"/>
      <c r="M67" s="566"/>
      <c r="N67" s="566"/>
      <c r="O67" s="566"/>
      <c r="P67" s="566"/>
      <c r="Q67" s="566"/>
      <c r="R67" s="566"/>
      <c r="S67" s="566"/>
      <c r="T67" s="566"/>
      <c r="U67" s="566"/>
      <c r="V67" s="566"/>
      <c r="W67" s="566"/>
      <c r="X67" s="566"/>
      <c r="Y67" s="566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  <c r="AP67" s="566"/>
      <c r="AQ67" s="566"/>
      <c r="AR67" s="566"/>
      <c r="AS67" s="566"/>
      <c r="AT67" s="566"/>
      <c r="AU67" s="566"/>
      <c r="AV67" s="566"/>
      <c r="AW67" s="566"/>
      <c r="AX67" s="566"/>
      <c r="AY67" s="566"/>
      <c r="AZ67" s="566"/>
      <c r="BA67" s="566"/>
      <c r="BB67" s="566"/>
      <c r="BC67" s="566"/>
      <c r="BD67" s="566"/>
      <c r="BE67" s="566"/>
      <c r="BF67" s="567"/>
      <c r="BG67" s="30"/>
      <c r="BH67" s="559" t="s">
        <v>71</v>
      </c>
      <c r="BI67" s="559"/>
      <c r="BJ67" s="559"/>
      <c r="BK67" s="559"/>
      <c r="BL67" s="559"/>
      <c r="BM67" s="559"/>
      <c r="BN67" s="559"/>
      <c r="BO67" s="559"/>
      <c r="BP67" s="559"/>
      <c r="BQ67" s="559"/>
      <c r="BR67" s="559"/>
      <c r="BS67" s="559"/>
      <c r="BT67" s="559"/>
      <c r="BU67" s="560"/>
      <c r="BV67" s="308"/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309"/>
      <c r="CI67" s="309"/>
      <c r="CJ67" s="309"/>
      <c r="CK67" s="310"/>
      <c r="CL67" s="308"/>
      <c r="CM67" s="309"/>
      <c r="CN67" s="309"/>
      <c r="CO67" s="309"/>
      <c r="CP67" s="309"/>
      <c r="CQ67" s="309"/>
      <c r="CR67" s="309"/>
      <c r="CS67" s="309"/>
      <c r="CT67" s="309"/>
      <c r="CU67" s="309"/>
      <c r="CV67" s="309"/>
      <c r="CW67" s="309"/>
      <c r="CX67" s="309"/>
      <c r="CY67" s="309"/>
      <c r="CZ67" s="309"/>
      <c r="DA67" s="310"/>
    </row>
    <row r="68" spans="1:105" s="31" customFormat="1" ht="15">
      <c r="A68" s="402" t="s">
        <v>702</v>
      </c>
      <c r="B68" s="402"/>
      <c r="C68" s="402"/>
      <c r="D68" s="402"/>
      <c r="E68" s="402"/>
      <c r="F68" s="402"/>
      <c r="G68" s="402"/>
      <c r="H68" s="402"/>
      <c r="I68" s="402"/>
      <c r="J68" s="30"/>
      <c r="K68" s="403" t="s">
        <v>703</v>
      </c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3"/>
      <c r="AW68" s="403"/>
      <c r="AX68" s="403"/>
      <c r="AY68" s="403"/>
      <c r="AZ68" s="403"/>
      <c r="BA68" s="403"/>
      <c r="BB68" s="403"/>
      <c r="BC68" s="403"/>
      <c r="BD68" s="403"/>
      <c r="BE68" s="403"/>
      <c r="BF68" s="404"/>
      <c r="BG68" s="30"/>
      <c r="BH68" s="559" t="s">
        <v>941</v>
      </c>
      <c r="BI68" s="559"/>
      <c r="BJ68" s="559"/>
      <c r="BK68" s="559"/>
      <c r="BL68" s="559"/>
      <c r="BM68" s="559"/>
      <c r="BN68" s="559"/>
      <c r="BO68" s="559"/>
      <c r="BP68" s="559"/>
      <c r="BQ68" s="559"/>
      <c r="BR68" s="559"/>
      <c r="BS68" s="559"/>
      <c r="BT68" s="559"/>
      <c r="BU68" s="560"/>
      <c r="BV68" s="308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10"/>
      <c r="CL68" s="308"/>
      <c r="CM68" s="309"/>
      <c r="CN68" s="309"/>
      <c r="CO68" s="309"/>
      <c r="CP68" s="309"/>
      <c r="CQ68" s="309"/>
      <c r="CR68" s="309"/>
      <c r="CS68" s="309"/>
      <c r="CT68" s="309"/>
      <c r="CU68" s="309"/>
      <c r="CV68" s="309"/>
      <c r="CW68" s="309"/>
      <c r="CX68" s="309"/>
      <c r="CY68" s="309"/>
      <c r="CZ68" s="309"/>
      <c r="DA68" s="310"/>
    </row>
    <row r="69" spans="1:105" s="31" customFormat="1" ht="3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5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s="13" customFormat="1" ht="50.25" customHeight="1">
      <c r="A70" s="569" t="s">
        <v>704</v>
      </c>
      <c r="B70" s="570"/>
      <c r="C70" s="570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570"/>
      <c r="AM70" s="570"/>
      <c r="AN70" s="570"/>
      <c r="AO70" s="570"/>
      <c r="AP70" s="570"/>
      <c r="AQ70" s="570"/>
      <c r="AR70" s="570"/>
      <c r="AS70" s="570"/>
      <c r="AT70" s="570"/>
      <c r="AU70" s="570"/>
      <c r="AV70" s="570"/>
      <c r="AW70" s="570"/>
      <c r="AX70" s="570"/>
      <c r="AY70" s="570"/>
      <c r="AZ70" s="570"/>
      <c r="BA70" s="570"/>
      <c r="BB70" s="570"/>
      <c r="BC70" s="570"/>
      <c r="BD70" s="570"/>
      <c r="BE70" s="570"/>
      <c r="BF70" s="570"/>
      <c r="BG70" s="570"/>
      <c r="BH70" s="570"/>
      <c r="BI70" s="570"/>
      <c r="BJ70" s="570"/>
      <c r="BK70" s="570"/>
      <c r="BL70" s="570"/>
      <c r="BM70" s="570"/>
      <c r="BN70" s="570"/>
      <c r="BO70" s="570"/>
      <c r="BP70" s="570"/>
      <c r="BQ70" s="570"/>
      <c r="BR70" s="570"/>
      <c r="BS70" s="570"/>
      <c r="BT70" s="570"/>
      <c r="BU70" s="570"/>
      <c r="BV70" s="570"/>
      <c r="BW70" s="570"/>
      <c r="BX70" s="570"/>
      <c r="BY70" s="570"/>
      <c r="BZ70" s="570"/>
      <c r="CA70" s="570"/>
      <c r="CB70" s="570"/>
      <c r="CC70" s="570"/>
      <c r="CD70" s="570"/>
      <c r="CE70" s="570"/>
      <c r="CF70" s="570"/>
      <c r="CG70" s="570"/>
      <c r="CH70" s="570"/>
      <c r="CI70" s="570"/>
      <c r="CJ70" s="570"/>
      <c r="CK70" s="570"/>
      <c r="CL70" s="570"/>
      <c r="CM70" s="570"/>
      <c r="CN70" s="570"/>
      <c r="CO70" s="570"/>
      <c r="CP70" s="570"/>
      <c r="CQ70" s="570"/>
      <c r="CR70" s="570"/>
      <c r="CS70" s="570"/>
      <c r="CT70" s="570"/>
      <c r="CU70" s="570"/>
      <c r="CV70" s="570"/>
      <c r="CW70" s="570"/>
      <c r="CX70" s="570"/>
      <c r="CY70" s="570"/>
      <c r="CZ70" s="570"/>
      <c r="DA70" s="570"/>
    </row>
    <row r="71" spans="8:105" ht="15"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</row>
    <row r="72" spans="93:105" s="22" customFormat="1" ht="15"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</row>
    <row r="73" spans="8:105" s="24" customFormat="1" ht="1.5" customHeight="1">
      <c r="H73" s="568"/>
      <c r="I73" s="568"/>
      <c r="J73" s="568"/>
      <c r="K73" s="568"/>
      <c r="L73" s="568"/>
      <c r="M73" s="568"/>
      <c r="N73" s="568"/>
      <c r="O73" s="568"/>
      <c r="P73" s="568"/>
      <c r="Q73" s="568"/>
      <c r="R73" s="568"/>
      <c r="S73" s="568"/>
      <c r="T73" s="568"/>
      <c r="U73" s="568"/>
      <c r="V73" s="568"/>
      <c r="W73" s="568"/>
      <c r="X73" s="568"/>
      <c r="Y73" s="568"/>
      <c r="Z73" s="568"/>
      <c r="AA73" s="568"/>
      <c r="AB73" s="568"/>
      <c r="AC73" s="568"/>
      <c r="AD73" s="568"/>
      <c r="AE73" s="568"/>
      <c r="AF73" s="568"/>
      <c r="AG73" s="568"/>
      <c r="AH73" s="568"/>
      <c r="AI73" s="568"/>
      <c r="AJ73" s="568"/>
      <c r="AK73" s="568"/>
      <c r="AL73" s="568"/>
      <c r="AM73" s="568"/>
      <c r="AN73" s="568"/>
      <c r="AO73" s="568"/>
      <c r="AP73" s="568"/>
      <c r="AQ73" s="568"/>
      <c r="AR73" s="568"/>
      <c r="AS73" s="568"/>
      <c r="AT73" s="568"/>
      <c r="AU73" s="568"/>
      <c r="AV73" s="568"/>
      <c r="AW73" s="568"/>
      <c r="AX73" s="568"/>
      <c r="AY73" s="568"/>
      <c r="AZ73" s="568"/>
      <c r="BA73" s="568"/>
      <c r="BB73" s="568"/>
      <c r="BC73" s="568"/>
      <c r="BD73" s="568"/>
      <c r="BE73" s="568"/>
      <c r="BF73" s="568"/>
      <c r="BG73" s="568"/>
      <c r="BH73" s="568"/>
      <c r="BI73" s="568"/>
      <c r="BJ73" s="568"/>
      <c r="BK73" s="568"/>
      <c r="BL73" s="568"/>
      <c r="BM73" s="568"/>
      <c r="BN73" s="568"/>
      <c r="BO73" s="568"/>
      <c r="BP73" s="568"/>
      <c r="BQ73" s="568"/>
      <c r="BR73" s="568"/>
      <c r="BS73" s="568"/>
      <c r="BT73" s="568"/>
      <c r="BU73" s="568"/>
      <c r="BV73" s="568"/>
      <c r="BW73" s="568"/>
      <c r="BX73" s="568"/>
      <c r="BY73" s="568"/>
      <c r="BZ73" s="568"/>
      <c r="CA73" s="568"/>
      <c r="CB73" s="568"/>
      <c r="CC73" s="568"/>
      <c r="CD73" s="568"/>
      <c r="CE73" s="568"/>
      <c r="CF73" s="568"/>
      <c r="CG73" s="568"/>
      <c r="CH73" s="568"/>
      <c r="CI73" s="568"/>
      <c r="CJ73" s="568"/>
      <c r="CK73" s="568"/>
      <c r="CL73" s="568"/>
      <c r="CM73" s="568"/>
      <c r="CN73" s="568"/>
      <c r="CO73" s="568"/>
      <c r="CP73" s="568"/>
      <c r="CQ73" s="568"/>
      <c r="CR73" s="568"/>
      <c r="CS73" s="568"/>
      <c r="CT73" s="568"/>
      <c r="CU73" s="568"/>
      <c r="CV73" s="568"/>
      <c r="CW73" s="568"/>
      <c r="CX73" s="568"/>
      <c r="CY73" s="568"/>
      <c r="CZ73" s="568"/>
      <c r="DA73" s="568"/>
    </row>
    <row r="74" spans="8:105" s="24" customFormat="1" ht="15.75" customHeight="1" hidden="1">
      <c r="H74" s="568"/>
      <c r="I74" s="568"/>
      <c r="J74" s="568"/>
      <c r="K74" s="568"/>
      <c r="L74" s="568"/>
      <c r="M74" s="568"/>
      <c r="N74" s="568"/>
      <c r="O74" s="568"/>
      <c r="P74" s="568"/>
      <c r="Q74" s="568"/>
      <c r="R74" s="568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  <c r="AF74" s="568"/>
      <c r="AG74" s="568"/>
      <c r="AH74" s="568"/>
      <c r="AI74" s="568"/>
      <c r="AJ74" s="568"/>
      <c r="AK74" s="568"/>
      <c r="AL74" s="568"/>
      <c r="AM74" s="568"/>
      <c r="AN74" s="568"/>
      <c r="AO74" s="568"/>
      <c r="AP74" s="568"/>
      <c r="AQ74" s="568"/>
      <c r="AR74" s="568"/>
      <c r="AS74" s="568"/>
      <c r="AT74" s="568"/>
      <c r="AU74" s="568"/>
      <c r="AV74" s="568"/>
      <c r="AW74" s="568"/>
      <c r="AX74" s="568"/>
      <c r="AY74" s="568"/>
      <c r="AZ74" s="568"/>
      <c r="BA74" s="568"/>
      <c r="BB74" s="568"/>
      <c r="BC74" s="568"/>
      <c r="BD74" s="568"/>
      <c r="BE74" s="568"/>
      <c r="BF74" s="568"/>
      <c r="BG74" s="568"/>
      <c r="BH74" s="568"/>
      <c r="BI74" s="568"/>
      <c r="BJ74" s="568"/>
      <c r="BK74" s="568"/>
      <c r="BL74" s="568"/>
      <c r="BM74" s="568"/>
      <c r="BN74" s="568"/>
      <c r="BO74" s="568"/>
      <c r="BP74" s="568"/>
      <c r="BQ74" s="568"/>
      <c r="BR74" s="568"/>
      <c r="BS74" s="568"/>
      <c r="BT74" s="568"/>
      <c r="BU74" s="568"/>
      <c r="BV74" s="568"/>
      <c r="BW74" s="568"/>
      <c r="BX74" s="568"/>
      <c r="BY74" s="568"/>
      <c r="BZ74" s="568"/>
      <c r="CA74" s="568"/>
      <c r="CB74" s="568"/>
      <c r="CC74" s="568"/>
      <c r="CD74" s="568"/>
      <c r="CE74" s="568"/>
      <c r="CF74" s="568"/>
      <c r="CG74" s="568"/>
      <c r="CH74" s="568"/>
      <c r="CI74" s="568"/>
      <c r="CJ74" s="568"/>
      <c r="CK74" s="568"/>
      <c r="CL74" s="568"/>
      <c r="CM74" s="568"/>
      <c r="CN74" s="568"/>
      <c r="CO74" s="568"/>
      <c r="CP74" s="568"/>
      <c r="CQ74" s="568"/>
      <c r="CR74" s="568"/>
      <c r="CS74" s="568"/>
      <c r="CT74" s="568"/>
      <c r="CU74" s="568"/>
      <c r="CV74" s="568"/>
      <c r="CW74" s="568"/>
      <c r="CX74" s="568"/>
      <c r="CY74" s="568"/>
      <c r="CZ74" s="568"/>
      <c r="DA74" s="568"/>
    </row>
    <row r="75" spans="8:105" s="128" customFormat="1" ht="3" customHeight="1" hidden="1"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</row>
    <row r="76" spans="7:105" ht="15">
      <c r="G76" s="141" t="s">
        <v>806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</row>
    <row r="77" spans="7:105" ht="15">
      <c r="G77" s="141" t="s">
        <v>807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 t="s">
        <v>295</v>
      </c>
      <c r="AA77" s="141"/>
      <c r="AB77" s="141"/>
      <c r="AC77" s="141"/>
      <c r="AD77" s="141"/>
      <c r="AE77" s="141" t="s">
        <v>296</v>
      </c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 t="s">
        <v>808</v>
      </c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</row>
    <row r="84" ht="15">
      <c r="G84" s="15" t="s">
        <v>809</v>
      </c>
    </row>
    <row r="85" ht="15">
      <c r="G85" s="15" t="s">
        <v>810</v>
      </c>
    </row>
  </sheetData>
  <sheetProtection/>
  <mergeCells count="324">
    <mergeCell ref="CL66:DA66"/>
    <mergeCell ref="A67:I67"/>
    <mergeCell ref="K67:BF67"/>
    <mergeCell ref="BH67:BU67"/>
    <mergeCell ref="BV67:CK67"/>
    <mergeCell ref="CL67:DA67"/>
    <mergeCell ref="A66:I66"/>
    <mergeCell ref="K66:BF66"/>
    <mergeCell ref="BH66:BU66"/>
    <mergeCell ref="BV66:CK66"/>
    <mergeCell ref="H73:DA73"/>
    <mergeCell ref="H74:DA74"/>
    <mergeCell ref="A68:I68"/>
    <mergeCell ref="K68:BF68"/>
    <mergeCell ref="BH68:BU68"/>
    <mergeCell ref="BV68:CK68"/>
    <mergeCell ref="CL68:DA68"/>
    <mergeCell ref="A70:DA70"/>
    <mergeCell ref="CL64:DA64"/>
    <mergeCell ref="A65:I65"/>
    <mergeCell ref="K65:BF65"/>
    <mergeCell ref="BH65:BU65"/>
    <mergeCell ref="BV65:CK65"/>
    <mergeCell ref="CL65:DA65"/>
    <mergeCell ref="A64:I64"/>
    <mergeCell ref="K64:BF64"/>
    <mergeCell ref="BH64:BU64"/>
    <mergeCell ref="BV64:CK64"/>
    <mergeCell ref="CL62:DA62"/>
    <mergeCell ref="A63:I63"/>
    <mergeCell ref="K63:BF63"/>
    <mergeCell ref="BH63:BU63"/>
    <mergeCell ref="BV63:CK63"/>
    <mergeCell ref="CL63:DA63"/>
    <mergeCell ref="A62:I62"/>
    <mergeCell ref="K62:BF62"/>
    <mergeCell ref="BH62:BU62"/>
    <mergeCell ref="BV62:CK62"/>
    <mergeCell ref="CL60:DA60"/>
    <mergeCell ref="A61:I61"/>
    <mergeCell ref="K61:BF61"/>
    <mergeCell ref="BH61:BU61"/>
    <mergeCell ref="BV61:CK61"/>
    <mergeCell ref="CL61:DA61"/>
    <mergeCell ref="A60:I60"/>
    <mergeCell ref="K60:BF60"/>
    <mergeCell ref="BH60:BU60"/>
    <mergeCell ref="BV60:CK60"/>
    <mergeCell ref="CL58:DA58"/>
    <mergeCell ref="A59:I59"/>
    <mergeCell ref="K59:BF59"/>
    <mergeCell ref="BH59:BU59"/>
    <mergeCell ref="BV59:CK59"/>
    <mergeCell ref="CL59:DA59"/>
    <mergeCell ref="A58:I58"/>
    <mergeCell ref="K58:BF58"/>
    <mergeCell ref="BH58:BU58"/>
    <mergeCell ref="BV58:CK58"/>
    <mergeCell ref="CL56:DA56"/>
    <mergeCell ref="A57:I57"/>
    <mergeCell ref="K57:BF57"/>
    <mergeCell ref="BH57:BU57"/>
    <mergeCell ref="BV57:CK57"/>
    <mergeCell ref="CL57:DA57"/>
    <mergeCell ref="A56:I56"/>
    <mergeCell ref="K56:BF56"/>
    <mergeCell ref="BH56:BU56"/>
    <mergeCell ref="BV56:CK56"/>
    <mergeCell ref="CL54:DA54"/>
    <mergeCell ref="A55:I55"/>
    <mergeCell ref="K55:BF55"/>
    <mergeCell ref="BH55:BU55"/>
    <mergeCell ref="BV55:CK55"/>
    <mergeCell ref="CL55:DA55"/>
    <mergeCell ref="A54:I54"/>
    <mergeCell ref="K54:BF54"/>
    <mergeCell ref="BH54:BU54"/>
    <mergeCell ref="BV54:CK54"/>
    <mergeCell ref="CL52:DA52"/>
    <mergeCell ref="A53:I53"/>
    <mergeCell ref="K53:BF53"/>
    <mergeCell ref="BH53:BU53"/>
    <mergeCell ref="BV53:CK53"/>
    <mergeCell ref="CL53:DA53"/>
    <mergeCell ref="A52:I52"/>
    <mergeCell ref="K52:BF52"/>
    <mergeCell ref="BH52:BU52"/>
    <mergeCell ref="BV52:CK52"/>
    <mergeCell ref="CL50:DA50"/>
    <mergeCell ref="A51:I51"/>
    <mergeCell ref="K51:BF51"/>
    <mergeCell ref="BH51:BU51"/>
    <mergeCell ref="BV51:CK51"/>
    <mergeCell ref="CL51:DA51"/>
    <mergeCell ref="A50:I50"/>
    <mergeCell ref="K50:BF50"/>
    <mergeCell ref="BH50:BU50"/>
    <mergeCell ref="BV50:CK50"/>
    <mergeCell ref="CL48:DA48"/>
    <mergeCell ref="A49:I49"/>
    <mergeCell ref="K49:BF49"/>
    <mergeCell ref="BH49:BU49"/>
    <mergeCell ref="BV49:CK49"/>
    <mergeCell ref="CL49:DA49"/>
    <mergeCell ref="A48:I48"/>
    <mergeCell ref="K48:BF48"/>
    <mergeCell ref="BH48:BU48"/>
    <mergeCell ref="BV48:CK48"/>
    <mergeCell ref="CL46:DA46"/>
    <mergeCell ref="A47:I47"/>
    <mergeCell ref="K47:BF47"/>
    <mergeCell ref="BH47:BU47"/>
    <mergeCell ref="BV47:CK47"/>
    <mergeCell ref="CL47:DA47"/>
    <mergeCell ref="A46:I46"/>
    <mergeCell ref="K46:BF46"/>
    <mergeCell ref="BH46:BU46"/>
    <mergeCell ref="BV46:CK46"/>
    <mergeCell ref="CL44:DA44"/>
    <mergeCell ref="A45:I45"/>
    <mergeCell ref="K45:BF45"/>
    <mergeCell ref="BH45:BU45"/>
    <mergeCell ref="BV45:CK45"/>
    <mergeCell ref="CL45:DA45"/>
    <mergeCell ref="A44:I44"/>
    <mergeCell ref="K44:BF44"/>
    <mergeCell ref="BH44:BU44"/>
    <mergeCell ref="BV44:CK44"/>
    <mergeCell ref="CL42:DA42"/>
    <mergeCell ref="A43:I43"/>
    <mergeCell ref="K43:BF43"/>
    <mergeCell ref="BH43:BU43"/>
    <mergeCell ref="BV43:CK43"/>
    <mergeCell ref="CL43:DA43"/>
    <mergeCell ref="A42:I42"/>
    <mergeCell ref="K42:BF42"/>
    <mergeCell ref="BH42:BU42"/>
    <mergeCell ref="BV42:CK42"/>
    <mergeCell ref="CL40:DA40"/>
    <mergeCell ref="A41:I41"/>
    <mergeCell ref="K41:BF41"/>
    <mergeCell ref="BH41:BU41"/>
    <mergeCell ref="BV41:CK41"/>
    <mergeCell ref="CL41:DA41"/>
    <mergeCell ref="A40:I40"/>
    <mergeCell ref="K40:BF40"/>
    <mergeCell ref="BH40:BU40"/>
    <mergeCell ref="BV40:CK40"/>
    <mergeCell ref="CL38:DA38"/>
    <mergeCell ref="A39:I39"/>
    <mergeCell ref="K39:BF39"/>
    <mergeCell ref="BH39:BU39"/>
    <mergeCell ref="BV39:CK39"/>
    <mergeCell ref="CL39:DA39"/>
    <mergeCell ref="A38:I38"/>
    <mergeCell ref="K38:BF38"/>
    <mergeCell ref="BH38:BU38"/>
    <mergeCell ref="BV38:CK38"/>
    <mergeCell ref="CL36:DA36"/>
    <mergeCell ref="A37:I37"/>
    <mergeCell ref="K37:BF37"/>
    <mergeCell ref="BH37:BU37"/>
    <mergeCell ref="BV37:CK37"/>
    <mergeCell ref="CL37:DA37"/>
    <mergeCell ref="A36:I36"/>
    <mergeCell ref="K36:BF36"/>
    <mergeCell ref="BH36:BU36"/>
    <mergeCell ref="BV36:CK36"/>
    <mergeCell ref="CL34:DA34"/>
    <mergeCell ref="A35:I35"/>
    <mergeCell ref="K35:BF35"/>
    <mergeCell ref="BH35:BU35"/>
    <mergeCell ref="BV35:CK35"/>
    <mergeCell ref="CL35:DA35"/>
    <mergeCell ref="A34:I34"/>
    <mergeCell ref="K34:BF34"/>
    <mergeCell ref="BH34:BU34"/>
    <mergeCell ref="BV34:CK34"/>
    <mergeCell ref="CL32:DA32"/>
    <mergeCell ref="A33:I33"/>
    <mergeCell ref="K33:BF33"/>
    <mergeCell ref="BH33:BU33"/>
    <mergeCell ref="BV33:CK33"/>
    <mergeCell ref="CL33:DA33"/>
    <mergeCell ref="A32:I32"/>
    <mergeCell ref="K32:BF32"/>
    <mergeCell ref="BH32:BU32"/>
    <mergeCell ref="BV32:CK32"/>
    <mergeCell ref="CL30:DA30"/>
    <mergeCell ref="A31:I31"/>
    <mergeCell ref="K31:BF31"/>
    <mergeCell ref="BH31:BU31"/>
    <mergeCell ref="BV31:CK31"/>
    <mergeCell ref="CL31:DA31"/>
    <mergeCell ref="A30:I30"/>
    <mergeCell ref="K30:BF30"/>
    <mergeCell ref="BH30:BU30"/>
    <mergeCell ref="BV30:CK30"/>
    <mergeCell ref="CL28:DA28"/>
    <mergeCell ref="A29:I29"/>
    <mergeCell ref="K29:BF29"/>
    <mergeCell ref="BH29:BU29"/>
    <mergeCell ref="BV29:CK29"/>
    <mergeCell ref="CL29:DA29"/>
    <mergeCell ref="A28:I28"/>
    <mergeCell ref="K28:BF28"/>
    <mergeCell ref="BH28:BU28"/>
    <mergeCell ref="BV28:CK28"/>
    <mergeCell ref="CL26:DA26"/>
    <mergeCell ref="A27:I27"/>
    <mergeCell ref="K27:BF27"/>
    <mergeCell ref="BH27:BU27"/>
    <mergeCell ref="BV27:CK27"/>
    <mergeCell ref="CL27:DA27"/>
    <mergeCell ref="A26:I26"/>
    <mergeCell ref="K26:BF26"/>
    <mergeCell ref="BH26:BU26"/>
    <mergeCell ref="BV26:CK26"/>
    <mergeCell ref="CL24:DA24"/>
    <mergeCell ref="A25:I25"/>
    <mergeCell ref="K25:BF25"/>
    <mergeCell ref="BH25:BU25"/>
    <mergeCell ref="BV25:CK25"/>
    <mergeCell ref="CL25:DA25"/>
    <mergeCell ref="A24:I24"/>
    <mergeCell ref="K24:BF24"/>
    <mergeCell ref="BH24:BU24"/>
    <mergeCell ref="BV24:CK24"/>
    <mergeCell ref="CL22:DA22"/>
    <mergeCell ref="A23:I23"/>
    <mergeCell ref="K23:BF23"/>
    <mergeCell ref="BH23:BU23"/>
    <mergeCell ref="BV23:CK23"/>
    <mergeCell ref="CL23:DA23"/>
    <mergeCell ref="A22:I22"/>
    <mergeCell ref="K22:BF22"/>
    <mergeCell ref="BH22:BU22"/>
    <mergeCell ref="BV22:CK22"/>
    <mergeCell ref="CL20:DA20"/>
    <mergeCell ref="A21:I21"/>
    <mergeCell ref="K21:BF21"/>
    <mergeCell ref="BH21:BU21"/>
    <mergeCell ref="BV21:CK21"/>
    <mergeCell ref="CL21:DA21"/>
    <mergeCell ref="A20:I20"/>
    <mergeCell ref="K20:BF20"/>
    <mergeCell ref="BH20:BU20"/>
    <mergeCell ref="BV20:CK20"/>
    <mergeCell ref="CL18:DA18"/>
    <mergeCell ref="A19:I19"/>
    <mergeCell ref="K19:BF19"/>
    <mergeCell ref="BH19:BU19"/>
    <mergeCell ref="BV19:CK19"/>
    <mergeCell ref="CL19:DA19"/>
    <mergeCell ref="A18:I18"/>
    <mergeCell ref="K18:BF18"/>
    <mergeCell ref="BH18:BU18"/>
    <mergeCell ref="BV18:CK18"/>
    <mergeCell ref="CL16:DA16"/>
    <mergeCell ref="A17:I17"/>
    <mergeCell ref="K17:BF17"/>
    <mergeCell ref="BH17:BU17"/>
    <mergeCell ref="BV17:CK17"/>
    <mergeCell ref="CL17:DA17"/>
    <mergeCell ref="A16:I16"/>
    <mergeCell ref="K16:BF16"/>
    <mergeCell ref="BH16:BU16"/>
    <mergeCell ref="BV16:CK16"/>
    <mergeCell ref="CL14:DA14"/>
    <mergeCell ref="A15:I15"/>
    <mergeCell ref="K15:BF15"/>
    <mergeCell ref="BH15:BU15"/>
    <mergeCell ref="BV15:CK15"/>
    <mergeCell ref="CL15:DA15"/>
    <mergeCell ref="A14:I14"/>
    <mergeCell ref="K14:BF14"/>
    <mergeCell ref="BH14:BU14"/>
    <mergeCell ref="BV14:CK14"/>
    <mergeCell ref="CL12:DA12"/>
    <mergeCell ref="A13:I13"/>
    <mergeCell ref="K13:BF13"/>
    <mergeCell ref="BH13:BU13"/>
    <mergeCell ref="BV13:CK13"/>
    <mergeCell ref="CL13:DA13"/>
    <mergeCell ref="A12:I12"/>
    <mergeCell ref="K12:BF12"/>
    <mergeCell ref="BH12:BU12"/>
    <mergeCell ref="BV12:CK12"/>
    <mergeCell ref="CL10:DA10"/>
    <mergeCell ref="A11:I11"/>
    <mergeCell ref="K11:BF11"/>
    <mergeCell ref="BH11:BU11"/>
    <mergeCell ref="BV11:CK11"/>
    <mergeCell ref="CL11:DA11"/>
    <mergeCell ref="A10:I10"/>
    <mergeCell ref="K10:BF10"/>
    <mergeCell ref="BH10:BU10"/>
    <mergeCell ref="BV10:CK10"/>
    <mergeCell ref="CL8:DA8"/>
    <mergeCell ref="A9:I9"/>
    <mergeCell ref="K9:BF9"/>
    <mergeCell ref="BH9:BU9"/>
    <mergeCell ref="BV9:CK9"/>
    <mergeCell ref="CL9:DA9"/>
    <mergeCell ref="A8:I8"/>
    <mergeCell ref="K8:BF8"/>
    <mergeCell ref="BH8:BU8"/>
    <mergeCell ref="BV8:CK8"/>
    <mergeCell ref="CL6:DA6"/>
    <mergeCell ref="CL7:DA7"/>
    <mergeCell ref="A6:I6"/>
    <mergeCell ref="J6:BF6"/>
    <mergeCell ref="BG6:BU6"/>
    <mergeCell ref="BV6:CK6"/>
    <mergeCell ref="A7:I7"/>
    <mergeCell ref="K7:BF7"/>
    <mergeCell ref="BH7:BU7"/>
    <mergeCell ref="BV7:CK7"/>
    <mergeCell ref="A3:DA3"/>
    <mergeCell ref="A5:I5"/>
    <mergeCell ref="J5:BF5"/>
    <mergeCell ref="BG5:BU5"/>
    <mergeCell ref="BV5:CK5"/>
    <mergeCell ref="CL5:DA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A110"/>
  <sheetViews>
    <sheetView zoomScalePageLayoutView="0" workbookViewId="0" topLeftCell="A5">
      <selection activeCell="DV83" sqref="DV83"/>
    </sheetView>
  </sheetViews>
  <sheetFormatPr defaultColWidth="0.85546875" defaultRowHeight="15"/>
  <cols>
    <col min="1" max="1" width="0.85546875" style="15" customWidth="1"/>
    <col min="2" max="2" width="0.85546875" style="15" hidden="1" customWidth="1"/>
    <col min="3" max="3" width="1.7109375" style="15" customWidth="1"/>
    <col min="4" max="45" width="0.85546875" style="15" customWidth="1"/>
    <col min="46" max="46" width="1.57421875" style="15" customWidth="1"/>
    <col min="47" max="47" width="0.85546875" style="15" hidden="1" customWidth="1"/>
    <col min="48" max="48" width="0.85546875" style="15" customWidth="1"/>
    <col min="49" max="49" width="2.7109375" style="15" customWidth="1"/>
    <col min="50" max="50" width="0.85546875" style="15" customWidth="1"/>
    <col min="51" max="53" width="0.85546875" style="15" hidden="1" customWidth="1"/>
    <col min="54" max="82" width="0.85546875" style="15" customWidth="1"/>
    <col min="83" max="83" width="2.140625" style="15" customWidth="1"/>
    <col min="84" max="96" width="0.85546875" style="15" customWidth="1"/>
    <col min="97" max="97" width="3.57421875" style="15" customWidth="1"/>
    <col min="98" max="16384" width="0.85546875" style="15" customWidth="1"/>
  </cols>
  <sheetData>
    <row r="1" s="13" customFormat="1" ht="12" customHeight="1">
      <c r="DA1" s="14" t="s">
        <v>706</v>
      </c>
    </row>
    <row r="2" s="13" customFormat="1" ht="12.75" customHeight="1">
      <c r="DA2" s="14"/>
    </row>
    <row r="3" spans="1:105" ht="30" customHeight="1">
      <c r="A3" s="572" t="s">
        <v>284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2"/>
      <c r="BJ3" s="572"/>
      <c r="BK3" s="572"/>
      <c r="BL3" s="572"/>
      <c r="BM3" s="572"/>
      <c r="BN3" s="572"/>
      <c r="BO3" s="572"/>
      <c r="BP3" s="572"/>
      <c r="BQ3" s="572"/>
      <c r="BR3" s="572"/>
      <c r="BS3" s="572"/>
      <c r="BT3" s="572"/>
      <c r="BU3" s="572"/>
      <c r="BV3" s="572"/>
      <c r="BW3" s="572"/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2"/>
      <c r="CL3" s="572"/>
      <c r="CM3" s="572"/>
      <c r="CN3" s="572"/>
      <c r="CO3" s="572"/>
      <c r="CP3" s="572"/>
      <c r="CQ3" s="572"/>
      <c r="CR3" s="572"/>
      <c r="CS3" s="572"/>
      <c r="CT3" s="572"/>
      <c r="CU3" s="572"/>
      <c r="CV3" s="572"/>
      <c r="CW3" s="572"/>
      <c r="CX3" s="572"/>
      <c r="CY3" s="572"/>
      <c r="CZ3" s="572"/>
      <c r="DA3" s="572"/>
    </row>
    <row r="4" ht="12.75" customHeight="1"/>
    <row r="5" spans="1:105" s="16" customFormat="1" ht="48.75" customHeight="1">
      <c r="A5" s="397" t="s">
        <v>212</v>
      </c>
      <c r="B5" s="397"/>
      <c r="C5" s="397"/>
      <c r="D5" s="397"/>
      <c r="E5" s="397"/>
      <c r="F5" s="397"/>
      <c r="G5" s="398" t="s">
        <v>778</v>
      </c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400"/>
      <c r="BH5" s="397" t="s">
        <v>759</v>
      </c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 t="s">
        <v>999</v>
      </c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 t="s">
        <v>1000</v>
      </c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</row>
    <row r="6" spans="1:105" s="17" customFormat="1" ht="15">
      <c r="A6" s="292">
        <v>1</v>
      </c>
      <c r="B6" s="292"/>
      <c r="C6" s="292"/>
      <c r="D6" s="292"/>
      <c r="E6" s="292"/>
      <c r="F6" s="292"/>
      <c r="G6" s="308">
        <v>2</v>
      </c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10"/>
      <c r="BH6" s="292">
        <v>3</v>
      </c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308">
        <v>4</v>
      </c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10"/>
      <c r="CL6" s="292">
        <v>5</v>
      </c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</row>
    <row r="7" spans="1:105" s="31" customFormat="1" ht="30" customHeight="1">
      <c r="A7" s="402" t="s">
        <v>823</v>
      </c>
      <c r="B7" s="402"/>
      <c r="C7" s="402"/>
      <c r="D7" s="402"/>
      <c r="E7" s="402"/>
      <c r="F7" s="402"/>
      <c r="G7" s="30"/>
      <c r="H7" s="549" t="s">
        <v>381</v>
      </c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  <c r="AY7" s="549"/>
      <c r="AZ7" s="549"/>
      <c r="BA7" s="549"/>
      <c r="BB7" s="549"/>
      <c r="BC7" s="549"/>
      <c r="BD7" s="549"/>
      <c r="BE7" s="549"/>
      <c r="BF7" s="549"/>
      <c r="BG7" s="573"/>
      <c r="BH7" s="30"/>
      <c r="BI7" s="559" t="s">
        <v>71</v>
      </c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60"/>
      <c r="BV7" s="308">
        <v>70032.8</v>
      </c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10"/>
      <c r="CL7" s="292">
        <f>BV7-BV79</f>
        <v>64954.4</v>
      </c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</row>
    <row r="8" spans="1:105" s="31" customFormat="1" ht="15">
      <c r="A8" s="402"/>
      <c r="B8" s="402"/>
      <c r="C8" s="402"/>
      <c r="D8" s="402"/>
      <c r="E8" s="402"/>
      <c r="F8" s="402"/>
      <c r="G8" s="30"/>
      <c r="H8" s="574" t="s">
        <v>707</v>
      </c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74"/>
      <c r="AX8" s="574"/>
      <c r="AY8" s="574"/>
      <c r="AZ8" s="574"/>
      <c r="BA8" s="574"/>
      <c r="BB8" s="574"/>
      <c r="BC8" s="574"/>
      <c r="BD8" s="574"/>
      <c r="BE8" s="574"/>
      <c r="BF8" s="574"/>
      <c r="BG8" s="575"/>
      <c r="BH8" s="30"/>
      <c r="BI8" s="559" t="s">
        <v>71</v>
      </c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60"/>
      <c r="BV8" s="308">
        <v>6874.2</v>
      </c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10"/>
      <c r="CL8" s="292">
        <f>BV8-BV80</f>
        <v>6234.6</v>
      </c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</row>
    <row r="9" spans="1:105" s="31" customFormat="1" ht="15">
      <c r="A9" s="402"/>
      <c r="B9" s="402"/>
      <c r="C9" s="402"/>
      <c r="D9" s="402"/>
      <c r="E9" s="402"/>
      <c r="F9" s="402"/>
      <c r="G9" s="30"/>
      <c r="H9" s="574" t="s">
        <v>708</v>
      </c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74"/>
      <c r="AX9" s="574"/>
      <c r="AY9" s="574"/>
      <c r="AZ9" s="574"/>
      <c r="BA9" s="574"/>
      <c r="BB9" s="574"/>
      <c r="BC9" s="574"/>
      <c r="BD9" s="574"/>
      <c r="BE9" s="574"/>
      <c r="BF9" s="574"/>
      <c r="BG9" s="575"/>
      <c r="BH9" s="30"/>
      <c r="BI9" s="559" t="s">
        <v>71</v>
      </c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60"/>
      <c r="BV9" s="308">
        <v>1582.3</v>
      </c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10"/>
      <c r="CL9" s="292">
        <f>BV9-BV81</f>
        <v>1251.1</v>
      </c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</row>
    <row r="10" spans="1:105" s="31" customFormat="1" ht="15">
      <c r="A10" s="402"/>
      <c r="B10" s="402"/>
      <c r="C10" s="402"/>
      <c r="D10" s="402"/>
      <c r="E10" s="402"/>
      <c r="F10" s="402"/>
      <c r="G10" s="30"/>
      <c r="H10" s="574" t="s">
        <v>709</v>
      </c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4"/>
      <c r="AV10" s="574"/>
      <c r="AW10" s="574"/>
      <c r="AX10" s="574"/>
      <c r="AY10" s="574"/>
      <c r="AZ10" s="574"/>
      <c r="BA10" s="574"/>
      <c r="BB10" s="574"/>
      <c r="BC10" s="574"/>
      <c r="BD10" s="574"/>
      <c r="BE10" s="574"/>
      <c r="BF10" s="574"/>
      <c r="BG10" s="575"/>
      <c r="BH10" s="30"/>
      <c r="BI10" s="559" t="s">
        <v>71</v>
      </c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60"/>
      <c r="BV10" s="308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10"/>
      <c r="CL10" s="292">
        <f>BV10-BV82</f>
        <v>0</v>
      </c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</row>
    <row r="11" spans="1:105" s="31" customFormat="1" ht="15">
      <c r="A11" s="402"/>
      <c r="B11" s="402"/>
      <c r="C11" s="402"/>
      <c r="D11" s="402"/>
      <c r="E11" s="402"/>
      <c r="F11" s="402"/>
      <c r="G11" s="30"/>
      <c r="H11" s="574" t="s">
        <v>710</v>
      </c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4"/>
      <c r="AL11" s="574"/>
      <c r="AM11" s="574"/>
      <c r="AN11" s="574"/>
      <c r="AO11" s="574"/>
      <c r="AP11" s="574"/>
      <c r="AQ11" s="574"/>
      <c r="AR11" s="574"/>
      <c r="AS11" s="574"/>
      <c r="AT11" s="574"/>
      <c r="AU11" s="574"/>
      <c r="AV11" s="574"/>
      <c r="AW11" s="574"/>
      <c r="AX11" s="574"/>
      <c r="AY11" s="574"/>
      <c r="AZ11" s="574"/>
      <c r="BA11" s="574"/>
      <c r="BB11" s="574"/>
      <c r="BC11" s="574"/>
      <c r="BD11" s="574"/>
      <c r="BE11" s="574"/>
      <c r="BF11" s="574"/>
      <c r="BG11" s="575"/>
      <c r="BH11" s="30"/>
      <c r="BI11" s="559" t="s">
        <v>71</v>
      </c>
      <c r="BJ11" s="559"/>
      <c r="BK11" s="559"/>
      <c r="BL11" s="559"/>
      <c r="BM11" s="559"/>
      <c r="BN11" s="559"/>
      <c r="BO11" s="559"/>
      <c r="BP11" s="559"/>
      <c r="BQ11" s="559"/>
      <c r="BR11" s="559"/>
      <c r="BS11" s="559"/>
      <c r="BT11" s="559"/>
      <c r="BU11" s="560"/>
      <c r="BV11" s="308">
        <v>61576.4</v>
      </c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10"/>
      <c r="CL11" s="292">
        <f>BV11-BV83</f>
        <v>57468.8</v>
      </c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</row>
    <row r="12" spans="1:105" s="31" customFormat="1" ht="15" customHeight="1" hidden="1">
      <c r="A12" s="402"/>
      <c r="B12" s="402"/>
      <c r="C12" s="402"/>
      <c r="D12" s="402"/>
      <c r="E12" s="402"/>
      <c r="F12" s="402"/>
      <c r="G12" s="30"/>
      <c r="H12" s="574" t="s">
        <v>711</v>
      </c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574"/>
      <c r="AU12" s="574"/>
      <c r="AV12" s="574"/>
      <c r="AW12" s="574"/>
      <c r="AX12" s="574"/>
      <c r="AY12" s="574"/>
      <c r="AZ12" s="574"/>
      <c r="BA12" s="574"/>
      <c r="BB12" s="574"/>
      <c r="BC12" s="574"/>
      <c r="BD12" s="574"/>
      <c r="BE12" s="574"/>
      <c r="BF12" s="574"/>
      <c r="BG12" s="575"/>
      <c r="BH12" s="30"/>
      <c r="BI12" s="559" t="s">
        <v>71</v>
      </c>
      <c r="BJ12" s="559"/>
      <c r="BK12" s="559"/>
      <c r="BL12" s="559"/>
      <c r="BM12" s="559"/>
      <c r="BN12" s="559"/>
      <c r="BO12" s="559"/>
      <c r="BP12" s="559"/>
      <c r="BQ12" s="559"/>
      <c r="BR12" s="559"/>
      <c r="BS12" s="559"/>
      <c r="BT12" s="559"/>
      <c r="BU12" s="560"/>
      <c r="BV12" s="308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10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</row>
    <row r="13" spans="1:105" s="31" customFormat="1" ht="15" customHeight="1" hidden="1">
      <c r="A13" s="402"/>
      <c r="B13" s="402"/>
      <c r="C13" s="402"/>
      <c r="D13" s="402"/>
      <c r="E13" s="402"/>
      <c r="F13" s="402"/>
      <c r="G13" s="30"/>
      <c r="H13" s="576" t="s">
        <v>712</v>
      </c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576"/>
      <c r="AX13" s="576"/>
      <c r="AY13" s="576"/>
      <c r="AZ13" s="576"/>
      <c r="BA13" s="576"/>
      <c r="BB13" s="576"/>
      <c r="BC13" s="576"/>
      <c r="BD13" s="576"/>
      <c r="BE13" s="576"/>
      <c r="BF13" s="576"/>
      <c r="BG13" s="577"/>
      <c r="BH13" s="30"/>
      <c r="BI13" s="559" t="s">
        <v>71</v>
      </c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60"/>
      <c r="BV13" s="308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10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</row>
    <row r="14" spans="1:105" s="31" customFormat="1" ht="15" customHeight="1" hidden="1">
      <c r="A14" s="402"/>
      <c r="B14" s="402"/>
      <c r="C14" s="402"/>
      <c r="D14" s="402"/>
      <c r="E14" s="402"/>
      <c r="F14" s="402"/>
      <c r="G14" s="30"/>
      <c r="H14" s="576" t="s">
        <v>713</v>
      </c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6"/>
      <c r="BF14" s="576"/>
      <c r="BG14" s="577"/>
      <c r="BH14" s="30"/>
      <c r="BI14" s="559" t="s">
        <v>71</v>
      </c>
      <c r="BJ14" s="559"/>
      <c r="BK14" s="559"/>
      <c r="BL14" s="559"/>
      <c r="BM14" s="559"/>
      <c r="BN14" s="559"/>
      <c r="BO14" s="559"/>
      <c r="BP14" s="559"/>
      <c r="BQ14" s="559"/>
      <c r="BR14" s="559"/>
      <c r="BS14" s="559"/>
      <c r="BT14" s="559"/>
      <c r="BU14" s="560"/>
      <c r="BV14" s="308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10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</row>
    <row r="15" spans="1:105" s="31" customFormat="1" ht="15" customHeight="1" hidden="1">
      <c r="A15" s="402"/>
      <c r="B15" s="402"/>
      <c r="C15" s="402"/>
      <c r="D15" s="402"/>
      <c r="E15" s="402"/>
      <c r="F15" s="402"/>
      <c r="G15" s="30"/>
      <c r="H15" s="576" t="s">
        <v>714</v>
      </c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/>
      <c r="BA15" s="576"/>
      <c r="BB15" s="576"/>
      <c r="BC15" s="576"/>
      <c r="BD15" s="576"/>
      <c r="BE15" s="576"/>
      <c r="BF15" s="576"/>
      <c r="BG15" s="577"/>
      <c r="BH15" s="30"/>
      <c r="BI15" s="559" t="s">
        <v>71</v>
      </c>
      <c r="BJ15" s="559"/>
      <c r="BK15" s="559"/>
      <c r="BL15" s="559"/>
      <c r="BM15" s="559"/>
      <c r="BN15" s="559"/>
      <c r="BO15" s="559"/>
      <c r="BP15" s="559"/>
      <c r="BQ15" s="559"/>
      <c r="BR15" s="559"/>
      <c r="BS15" s="559"/>
      <c r="BT15" s="559"/>
      <c r="BU15" s="560"/>
      <c r="BV15" s="308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10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</row>
    <row r="16" spans="1:105" s="31" customFormat="1" ht="15" customHeight="1" hidden="1">
      <c r="A16" s="402"/>
      <c r="B16" s="402"/>
      <c r="C16" s="402"/>
      <c r="D16" s="402"/>
      <c r="E16" s="402"/>
      <c r="F16" s="402"/>
      <c r="G16" s="30"/>
      <c r="H16" s="576" t="s">
        <v>715</v>
      </c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6"/>
      <c r="AK16" s="576"/>
      <c r="AL16" s="576"/>
      <c r="AM16" s="576"/>
      <c r="AN16" s="576"/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6"/>
      <c r="BG16" s="577"/>
      <c r="BH16" s="30"/>
      <c r="BI16" s="559" t="s">
        <v>71</v>
      </c>
      <c r="BJ16" s="559"/>
      <c r="BK16" s="559"/>
      <c r="BL16" s="559"/>
      <c r="BM16" s="559"/>
      <c r="BN16" s="559"/>
      <c r="BO16" s="559"/>
      <c r="BP16" s="559"/>
      <c r="BQ16" s="559"/>
      <c r="BR16" s="559"/>
      <c r="BS16" s="559"/>
      <c r="BT16" s="559"/>
      <c r="BU16" s="560"/>
      <c r="BV16" s="308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10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</row>
    <row r="17" spans="1:105" s="31" customFormat="1" ht="15" customHeight="1" hidden="1">
      <c r="A17" s="402"/>
      <c r="B17" s="402"/>
      <c r="C17" s="402"/>
      <c r="D17" s="402"/>
      <c r="E17" s="402"/>
      <c r="F17" s="402"/>
      <c r="G17" s="30"/>
      <c r="H17" s="564" t="s">
        <v>716</v>
      </c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4"/>
      <c r="AR17" s="564"/>
      <c r="AS17" s="564"/>
      <c r="AT17" s="564"/>
      <c r="AU17" s="564"/>
      <c r="AV17" s="564"/>
      <c r="AW17" s="564"/>
      <c r="AX17" s="564"/>
      <c r="AY17" s="564"/>
      <c r="AZ17" s="564"/>
      <c r="BA17" s="564"/>
      <c r="BB17" s="564"/>
      <c r="BC17" s="564"/>
      <c r="BD17" s="564"/>
      <c r="BE17" s="564"/>
      <c r="BF17" s="564"/>
      <c r="BG17" s="565"/>
      <c r="BH17" s="30"/>
      <c r="BI17" s="559" t="s">
        <v>71</v>
      </c>
      <c r="BJ17" s="559"/>
      <c r="BK17" s="559"/>
      <c r="BL17" s="559"/>
      <c r="BM17" s="559"/>
      <c r="BN17" s="559"/>
      <c r="BO17" s="559"/>
      <c r="BP17" s="559"/>
      <c r="BQ17" s="559"/>
      <c r="BR17" s="559"/>
      <c r="BS17" s="559"/>
      <c r="BT17" s="559"/>
      <c r="BU17" s="560"/>
      <c r="BV17" s="308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10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</row>
    <row r="18" spans="1:105" s="31" customFormat="1" ht="15" customHeight="1" hidden="1">
      <c r="A18" s="402"/>
      <c r="B18" s="402"/>
      <c r="C18" s="402"/>
      <c r="D18" s="402"/>
      <c r="E18" s="402"/>
      <c r="F18" s="402"/>
      <c r="G18" s="30"/>
      <c r="H18" s="564" t="s">
        <v>717</v>
      </c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564"/>
      <c r="BD18" s="564"/>
      <c r="BE18" s="564"/>
      <c r="BF18" s="564"/>
      <c r="BG18" s="565"/>
      <c r="BH18" s="30"/>
      <c r="BI18" s="559" t="s">
        <v>71</v>
      </c>
      <c r="BJ18" s="559"/>
      <c r="BK18" s="559"/>
      <c r="BL18" s="559"/>
      <c r="BM18" s="559"/>
      <c r="BN18" s="559"/>
      <c r="BO18" s="559"/>
      <c r="BP18" s="559"/>
      <c r="BQ18" s="559"/>
      <c r="BR18" s="559"/>
      <c r="BS18" s="559"/>
      <c r="BT18" s="559"/>
      <c r="BU18" s="560"/>
      <c r="BV18" s="308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10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</row>
    <row r="19" spans="1:105" s="31" customFormat="1" ht="15" customHeight="1" hidden="1">
      <c r="A19" s="402"/>
      <c r="B19" s="402"/>
      <c r="C19" s="402"/>
      <c r="D19" s="402"/>
      <c r="E19" s="402"/>
      <c r="F19" s="402"/>
      <c r="G19" s="30"/>
      <c r="H19" s="574" t="s">
        <v>718</v>
      </c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4"/>
      <c r="BC19" s="574"/>
      <c r="BD19" s="574"/>
      <c r="BE19" s="574"/>
      <c r="BF19" s="574"/>
      <c r="BG19" s="575"/>
      <c r="BH19" s="30"/>
      <c r="BI19" s="559" t="s">
        <v>71</v>
      </c>
      <c r="BJ19" s="559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60"/>
      <c r="BV19" s="308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10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</row>
    <row r="20" spans="1:105" s="31" customFormat="1" ht="15" customHeight="1" hidden="1">
      <c r="A20" s="402"/>
      <c r="B20" s="402"/>
      <c r="C20" s="402"/>
      <c r="D20" s="402"/>
      <c r="E20" s="402"/>
      <c r="F20" s="402"/>
      <c r="G20" s="30"/>
      <c r="H20" s="574" t="s">
        <v>719</v>
      </c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5"/>
      <c r="BH20" s="30"/>
      <c r="BI20" s="559" t="s">
        <v>71</v>
      </c>
      <c r="BJ20" s="559"/>
      <c r="BK20" s="559"/>
      <c r="BL20" s="559"/>
      <c r="BM20" s="559"/>
      <c r="BN20" s="559"/>
      <c r="BO20" s="559"/>
      <c r="BP20" s="559"/>
      <c r="BQ20" s="559"/>
      <c r="BR20" s="559"/>
      <c r="BS20" s="559"/>
      <c r="BT20" s="559"/>
      <c r="BU20" s="560"/>
      <c r="BV20" s="308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10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</row>
    <row r="21" spans="1:105" s="31" customFormat="1" ht="15">
      <c r="A21" s="402"/>
      <c r="B21" s="402"/>
      <c r="C21" s="402"/>
      <c r="D21" s="402"/>
      <c r="E21" s="402"/>
      <c r="F21" s="402"/>
      <c r="G21" s="30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49"/>
      <c r="AW21" s="549"/>
      <c r="AX21" s="549"/>
      <c r="AY21" s="549"/>
      <c r="AZ21" s="549"/>
      <c r="BA21" s="549"/>
      <c r="BB21" s="549"/>
      <c r="BC21" s="549"/>
      <c r="BD21" s="549"/>
      <c r="BE21" s="549"/>
      <c r="BF21" s="549"/>
      <c r="BG21" s="573"/>
      <c r="BH21" s="30"/>
      <c r="BI21" s="559"/>
      <c r="BJ21" s="559"/>
      <c r="BK21" s="559"/>
      <c r="BL21" s="559"/>
      <c r="BM21" s="559"/>
      <c r="BN21" s="559"/>
      <c r="BO21" s="559"/>
      <c r="BP21" s="559"/>
      <c r="BQ21" s="559"/>
      <c r="BR21" s="559"/>
      <c r="BS21" s="559"/>
      <c r="BT21" s="559"/>
      <c r="BU21" s="560"/>
      <c r="BV21" s="308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10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</row>
    <row r="22" spans="1:105" s="31" customFormat="1" ht="60" customHeight="1">
      <c r="A22" s="402" t="s">
        <v>868</v>
      </c>
      <c r="B22" s="402"/>
      <c r="C22" s="402"/>
      <c r="D22" s="402"/>
      <c r="E22" s="402"/>
      <c r="F22" s="402"/>
      <c r="G22" s="30"/>
      <c r="H22" s="549" t="s">
        <v>720</v>
      </c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  <c r="BA22" s="549"/>
      <c r="BB22" s="549"/>
      <c r="BC22" s="549"/>
      <c r="BD22" s="549"/>
      <c r="BE22" s="549"/>
      <c r="BF22" s="549"/>
      <c r="BG22" s="573"/>
      <c r="BH22" s="30"/>
      <c r="BI22" s="559" t="s">
        <v>71</v>
      </c>
      <c r="BJ22" s="559"/>
      <c r="BK22" s="559"/>
      <c r="BL22" s="559"/>
      <c r="BM22" s="559"/>
      <c r="BN22" s="559"/>
      <c r="BO22" s="559"/>
      <c r="BP22" s="559"/>
      <c r="BQ22" s="559"/>
      <c r="BR22" s="559"/>
      <c r="BS22" s="559"/>
      <c r="BT22" s="559"/>
      <c r="BU22" s="560"/>
      <c r="BV22" s="308">
        <v>0</v>
      </c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10"/>
      <c r="CL22" s="292">
        <v>0</v>
      </c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</row>
    <row r="23" spans="1:105" s="31" customFormat="1" ht="15">
      <c r="A23" s="402"/>
      <c r="B23" s="402"/>
      <c r="C23" s="402"/>
      <c r="D23" s="402"/>
      <c r="E23" s="402"/>
      <c r="F23" s="402"/>
      <c r="G23" s="30"/>
      <c r="H23" s="574" t="s">
        <v>707</v>
      </c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574"/>
      <c r="AV23" s="574"/>
      <c r="AW23" s="574"/>
      <c r="AX23" s="574"/>
      <c r="AY23" s="574"/>
      <c r="AZ23" s="574"/>
      <c r="BA23" s="574"/>
      <c r="BB23" s="574"/>
      <c r="BC23" s="574"/>
      <c r="BD23" s="574"/>
      <c r="BE23" s="574"/>
      <c r="BF23" s="574"/>
      <c r="BG23" s="575"/>
      <c r="BH23" s="30"/>
      <c r="BI23" s="559" t="s">
        <v>71</v>
      </c>
      <c r="BJ23" s="559"/>
      <c r="BK23" s="559"/>
      <c r="BL23" s="559"/>
      <c r="BM23" s="559"/>
      <c r="BN23" s="559"/>
      <c r="BO23" s="559"/>
      <c r="BP23" s="559"/>
      <c r="BQ23" s="559"/>
      <c r="BR23" s="559"/>
      <c r="BS23" s="559"/>
      <c r="BT23" s="559"/>
      <c r="BU23" s="560"/>
      <c r="BV23" s="308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10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</row>
    <row r="24" spans="1:105" s="31" customFormat="1" ht="15">
      <c r="A24" s="402"/>
      <c r="B24" s="402"/>
      <c r="C24" s="402"/>
      <c r="D24" s="402"/>
      <c r="E24" s="402"/>
      <c r="F24" s="402"/>
      <c r="G24" s="30"/>
      <c r="H24" s="574" t="s">
        <v>708</v>
      </c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4"/>
      <c r="AL24" s="574"/>
      <c r="AM24" s="574"/>
      <c r="AN24" s="574"/>
      <c r="AO24" s="574"/>
      <c r="AP24" s="574"/>
      <c r="AQ24" s="574"/>
      <c r="AR24" s="574"/>
      <c r="AS24" s="574"/>
      <c r="AT24" s="574"/>
      <c r="AU24" s="574"/>
      <c r="AV24" s="574"/>
      <c r="AW24" s="574"/>
      <c r="AX24" s="574"/>
      <c r="AY24" s="574"/>
      <c r="AZ24" s="574"/>
      <c r="BA24" s="574"/>
      <c r="BB24" s="574"/>
      <c r="BC24" s="574"/>
      <c r="BD24" s="574"/>
      <c r="BE24" s="574"/>
      <c r="BF24" s="574"/>
      <c r="BG24" s="575"/>
      <c r="BH24" s="30"/>
      <c r="BI24" s="559" t="s">
        <v>71</v>
      </c>
      <c r="BJ24" s="559"/>
      <c r="BK24" s="559"/>
      <c r="BL24" s="559"/>
      <c r="BM24" s="559"/>
      <c r="BN24" s="559"/>
      <c r="BO24" s="559"/>
      <c r="BP24" s="559"/>
      <c r="BQ24" s="559"/>
      <c r="BR24" s="559"/>
      <c r="BS24" s="559"/>
      <c r="BT24" s="559"/>
      <c r="BU24" s="560"/>
      <c r="BV24" s="308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10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</row>
    <row r="25" spans="1:105" s="31" customFormat="1" ht="15">
      <c r="A25" s="402"/>
      <c r="B25" s="402"/>
      <c r="C25" s="402"/>
      <c r="D25" s="402"/>
      <c r="E25" s="402"/>
      <c r="F25" s="402"/>
      <c r="G25" s="30"/>
      <c r="H25" s="574" t="s">
        <v>709</v>
      </c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4"/>
      <c r="AL25" s="574"/>
      <c r="AM25" s="574"/>
      <c r="AN25" s="574"/>
      <c r="AO25" s="574"/>
      <c r="AP25" s="574"/>
      <c r="AQ25" s="574"/>
      <c r="AR25" s="574"/>
      <c r="AS25" s="574"/>
      <c r="AT25" s="574"/>
      <c r="AU25" s="574"/>
      <c r="AV25" s="574"/>
      <c r="AW25" s="574"/>
      <c r="AX25" s="574"/>
      <c r="AY25" s="574"/>
      <c r="AZ25" s="574"/>
      <c r="BA25" s="574"/>
      <c r="BB25" s="574"/>
      <c r="BC25" s="574"/>
      <c r="BD25" s="574"/>
      <c r="BE25" s="574"/>
      <c r="BF25" s="574"/>
      <c r="BG25" s="575"/>
      <c r="BH25" s="30"/>
      <c r="BI25" s="559" t="s">
        <v>71</v>
      </c>
      <c r="BJ25" s="559"/>
      <c r="BK25" s="559"/>
      <c r="BL25" s="559"/>
      <c r="BM25" s="559"/>
      <c r="BN25" s="559"/>
      <c r="BO25" s="559"/>
      <c r="BP25" s="559"/>
      <c r="BQ25" s="559"/>
      <c r="BR25" s="559"/>
      <c r="BS25" s="559"/>
      <c r="BT25" s="559"/>
      <c r="BU25" s="560"/>
      <c r="BV25" s="308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10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</row>
    <row r="26" spans="1:105" s="31" customFormat="1" ht="15">
      <c r="A26" s="402"/>
      <c r="B26" s="402"/>
      <c r="C26" s="402"/>
      <c r="D26" s="402"/>
      <c r="E26" s="402"/>
      <c r="F26" s="402"/>
      <c r="G26" s="30"/>
      <c r="H26" s="574" t="s">
        <v>710</v>
      </c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  <c r="AL26" s="574"/>
      <c r="AM26" s="574"/>
      <c r="AN26" s="574"/>
      <c r="AO26" s="574"/>
      <c r="AP26" s="574"/>
      <c r="AQ26" s="574"/>
      <c r="AR26" s="574"/>
      <c r="AS26" s="574"/>
      <c r="AT26" s="574"/>
      <c r="AU26" s="574"/>
      <c r="AV26" s="574"/>
      <c r="AW26" s="574"/>
      <c r="AX26" s="574"/>
      <c r="AY26" s="574"/>
      <c r="AZ26" s="574"/>
      <c r="BA26" s="574"/>
      <c r="BB26" s="574"/>
      <c r="BC26" s="574"/>
      <c r="BD26" s="574"/>
      <c r="BE26" s="574"/>
      <c r="BF26" s="574"/>
      <c r="BG26" s="575"/>
      <c r="BH26" s="30"/>
      <c r="BI26" s="559" t="s">
        <v>71</v>
      </c>
      <c r="BJ26" s="559"/>
      <c r="BK26" s="559"/>
      <c r="BL26" s="559"/>
      <c r="BM26" s="559"/>
      <c r="BN26" s="559"/>
      <c r="BO26" s="559"/>
      <c r="BP26" s="559"/>
      <c r="BQ26" s="559"/>
      <c r="BR26" s="559"/>
      <c r="BS26" s="559"/>
      <c r="BT26" s="559"/>
      <c r="BU26" s="560"/>
      <c r="BV26" s="308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10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</row>
    <row r="27" spans="1:105" s="31" customFormat="1" ht="15" customHeight="1" hidden="1">
      <c r="A27" s="402"/>
      <c r="B27" s="402"/>
      <c r="C27" s="402"/>
      <c r="D27" s="402"/>
      <c r="E27" s="402"/>
      <c r="F27" s="402"/>
      <c r="G27" s="30"/>
      <c r="H27" s="574" t="s">
        <v>711</v>
      </c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4"/>
      <c r="BE27" s="574"/>
      <c r="BF27" s="574"/>
      <c r="BG27" s="575"/>
      <c r="BH27" s="30"/>
      <c r="BI27" s="559" t="s">
        <v>71</v>
      </c>
      <c r="BJ27" s="559"/>
      <c r="BK27" s="559"/>
      <c r="BL27" s="559"/>
      <c r="BM27" s="559"/>
      <c r="BN27" s="559"/>
      <c r="BO27" s="559"/>
      <c r="BP27" s="559"/>
      <c r="BQ27" s="559"/>
      <c r="BR27" s="559"/>
      <c r="BS27" s="559"/>
      <c r="BT27" s="559"/>
      <c r="BU27" s="560"/>
      <c r="BV27" s="308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10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</row>
    <row r="28" spans="1:105" s="31" customFormat="1" ht="15" customHeight="1" hidden="1">
      <c r="A28" s="402"/>
      <c r="B28" s="402"/>
      <c r="C28" s="402"/>
      <c r="D28" s="402"/>
      <c r="E28" s="402"/>
      <c r="F28" s="402"/>
      <c r="G28" s="30"/>
      <c r="H28" s="576" t="s">
        <v>712</v>
      </c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  <c r="AK28" s="576"/>
      <c r="AL28" s="576"/>
      <c r="AM28" s="576"/>
      <c r="AN28" s="576"/>
      <c r="AO28" s="576"/>
      <c r="AP28" s="576"/>
      <c r="AQ28" s="576"/>
      <c r="AR28" s="576"/>
      <c r="AS28" s="576"/>
      <c r="AT28" s="576"/>
      <c r="AU28" s="576"/>
      <c r="AV28" s="576"/>
      <c r="AW28" s="576"/>
      <c r="AX28" s="576"/>
      <c r="AY28" s="576"/>
      <c r="AZ28" s="576"/>
      <c r="BA28" s="576"/>
      <c r="BB28" s="576"/>
      <c r="BC28" s="576"/>
      <c r="BD28" s="576"/>
      <c r="BE28" s="576"/>
      <c r="BF28" s="576"/>
      <c r="BG28" s="577"/>
      <c r="BH28" s="30"/>
      <c r="BI28" s="559" t="s">
        <v>71</v>
      </c>
      <c r="BJ28" s="559"/>
      <c r="BK28" s="559"/>
      <c r="BL28" s="559"/>
      <c r="BM28" s="559"/>
      <c r="BN28" s="559"/>
      <c r="BO28" s="559"/>
      <c r="BP28" s="559"/>
      <c r="BQ28" s="559"/>
      <c r="BR28" s="559"/>
      <c r="BS28" s="559"/>
      <c r="BT28" s="559"/>
      <c r="BU28" s="560"/>
      <c r="BV28" s="308"/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310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</row>
    <row r="29" spans="1:105" s="31" customFormat="1" ht="15" customHeight="1" hidden="1">
      <c r="A29" s="402"/>
      <c r="B29" s="402"/>
      <c r="C29" s="402"/>
      <c r="D29" s="402"/>
      <c r="E29" s="402"/>
      <c r="F29" s="402"/>
      <c r="G29" s="30"/>
      <c r="H29" s="576" t="s">
        <v>713</v>
      </c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6"/>
      <c r="AK29" s="576"/>
      <c r="AL29" s="576"/>
      <c r="AM29" s="576"/>
      <c r="AN29" s="576"/>
      <c r="AO29" s="576"/>
      <c r="AP29" s="576"/>
      <c r="AQ29" s="576"/>
      <c r="AR29" s="576"/>
      <c r="AS29" s="576"/>
      <c r="AT29" s="576"/>
      <c r="AU29" s="576"/>
      <c r="AV29" s="576"/>
      <c r="AW29" s="576"/>
      <c r="AX29" s="576"/>
      <c r="AY29" s="576"/>
      <c r="AZ29" s="576"/>
      <c r="BA29" s="576"/>
      <c r="BB29" s="576"/>
      <c r="BC29" s="576"/>
      <c r="BD29" s="576"/>
      <c r="BE29" s="576"/>
      <c r="BF29" s="576"/>
      <c r="BG29" s="577"/>
      <c r="BH29" s="30"/>
      <c r="BI29" s="559" t="s">
        <v>71</v>
      </c>
      <c r="BJ29" s="559"/>
      <c r="BK29" s="559"/>
      <c r="BL29" s="559"/>
      <c r="BM29" s="559"/>
      <c r="BN29" s="559"/>
      <c r="BO29" s="559"/>
      <c r="BP29" s="559"/>
      <c r="BQ29" s="559"/>
      <c r="BR29" s="559"/>
      <c r="BS29" s="559"/>
      <c r="BT29" s="559"/>
      <c r="BU29" s="560"/>
      <c r="BV29" s="308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09"/>
      <c r="CK29" s="310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</row>
    <row r="30" spans="1:105" s="31" customFormat="1" ht="15" customHeight="1" hidden="1">
      <c r="A30" s="402"/>
      <c r="B30" s="402"/>
      <c r="C30" s="402"/>
      <c r="D30" s="402"/>
      <c r="E30" s="402"/>
      <c r="F30" s="402"/>
      <c r="G30" s="30"/>
      <c r="H30" s="576" t="s">
        <v>714</v>
      </c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6"/>
      <c r="AK30" s="576"/>
      <c r="AL30" s="576"/>
      <c r="AM30" s="576"/>
      <c r="AN30" s="576"/>
      <c r="AO30" s="576"/>
      <c r="AP30" s="576"/>
      <c r="AQ30" s="576"/>
      <c r="AR30" s="576"/>
      <c r="AS30" s="576"/>
      <c r="AT30" s="576"/>
      <c r="AU30" s="576"/>
      <c r="AV30" s="576"/>
      <c r="AW30" s="576"/>
      <c r="AX30" s="576"/>
      <c r="AY30" s="576"/>
      <c r="AZ30" s="576"/>
      <c r="BA30" s="576"/>
      <c r="BB30" s="576"/>
      <c r="BC30" s="576"/>
      <c r="BD30" s="576"/>
      <c r="BE30" s="576"/>
      <c r="BF30" s="576"/>
      <c r="BG30" s="577"/>
      <c r="BH30" s="30"/>
      <c r="BI30" s="559" t="s">
        <v>71</v>
      </c>
      <c r="BJ30" s="559"/>
      <c r="BK30" s="559"/>
      <c r="BL30" s="559"/>
      <c r="BM30" s="559"/>
      <c r="BN30" s="559"/>
      <c r="BO30" s="559"/>
      <c r="BP30" s="559"/>
      <c r="BQ30" s="559"/>
      <c r="BR30" s="559"/>
      <c r="BS30" s="559"/>
      <c r="BT30" s="559"/>
      <c r="BU30" s="560"/>
      <c r="BV30" s="308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10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</row>
    <row r="31" spans="1:105" s="31" customFormat="1" ht="15" customHeight="1" hidden="1">
      <c r="A31" s="402"/>
      <c r="B31" s="402"/>
      <c r="C31" s="402"/>
      <c r="D31" s="402"/>
      <c r="E31" s="402"/>
      <c r="F31" s="402"/>
      <c r="G31" s="30"/>
      <c r="H31" s="576" t="s">
        <v>715</v>
      </c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576"/>
      <c r="AK31" s="576"/>
      <c r="AL31" s="576"/>
      <c r="AM31" s="576"/>
      <c r="AN31" s="576"/>
      <c r="AO31" s="576"/>
      <c r="AP31" s="576"/>
      <c r="AQ31" s="576"/>
      <c r="AR31" s="576"/>
      <c r="AS31" s="576"/>
      <c r="AT31" s="576"/>
      <c r="AU31" s="576"/>
      <c r="AV31" s="576"/>
      <c r="AW31" s="576"/>
      <c r="AX31" s="576"/>
      <c r="AY31" s="576"/>
      <c r="AZ31" s="576"/>
      <c r="BA31" s="576"/>
      <c r="BB31" s="576"/>
      <c r="BC31" s="576"/>
      <c r="BD31" s="576"/>
      <c r="BE31" s="576"/>
      <c r="BF31" s="576"/>
      <c r="BG31" s="577"/>
      <c r="BH31" s="30"/>
      <c r="BI31" s="559" t="s">
        <v>71</v>
      </c>
      <c r="BJ31" s="559"/>
      <c r="BK31" s="559"/>
      <c r="BL31" s="559"/>
      <c r="BM31" s="559"/>
      <c r="BN31" s="559"/>
      <c r="BO31" s="559"/>
      <c r="BP31" s="559"/>
      <c r="BQ31" s="559"/>
      <c r="BR31" s="559"/>
      <c r="BS31" s="559"/>
      <c r="BT31" s="559"/>
      <c r="BU31" s="560"/>
      <c r="BV31" s="308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10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</row>
    <row r="32" spans="1:105" s="31" customFormat="1" ht="15" customHeight="1" hidden="1">
      <c r="A32" s="402"/>
      <c r="B32" s="402"/>
      <c r="C32" s="402"/>
      <c r="D32" s="402"/>
      <c r="E32" s="402"/>
      <c r="F32" s="402"/>
      <c r="G32" s="30"/>
      <c r="H32" s="564" t="s">
        <v>716</v>
      </c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564"/>
      <c r="AJ32" s="564"/>
      <c r="AK32" s="564"/>
      <c r="AL32" s="564"/>
      <c r="AM32" s="564"/>
      <c r="AN32" s="564"/>
      <c r="AO32" s="564"/>
      <c r="AP32" s="564"/>
      <c r="AQ32" s="564"/>
      <c r="AR32" s="564"/>
      <c r="AS32" s="564"/>
      <c r="AT32" s="564"/>
      <c r="AU32" s="564"/>
      <c r="AV32" s="564"/>
      <c r="AW32" s="564"/>
      <c r="AX32" s="564"/>
      <c r="AY32" s="564"/>
      <c r="AZ32" s="564"/>
      <c r="BA32" s="564"/>
      <c r="BB32" s="564"/>
      <c r="BC32" s="564"/>
      <c r="BD32" s="564"/>
      <c r="BE32" s="564"/>
      <c r="BF32" s="564"/>
      <c r="BG32" s="565"/>
      <c r="BH32" s="30"/>
      <c r="BI32" s="559" t="s">
        <v>71</v>
      </c>
      <c r="BJ32" s="559"/>
      <c r="BK32" s="559"/>
      <c r="BL32" s="559"/>
      <c r="BM32" s="559"/>
      <c r="BN32" s="559"/>
      <c r="BO32" s="559"/>
      <c r="BP32" s="559"/>
      <c r="BQ32" s="559"/>
      <c r="BR32" s="559"/>
      <c r="BS32" s="559"/>
      <c r="BT32" s="559"/>
      <c r="BU32" s="560"/>
      <c r="BV32" s="308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10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</row>
    <row r="33" spans="1:105" s="31" customFormat="1" ht="15" customHeight="1" hidden="1">
      <c r="A33" s="402"/>
      <c r="B33" s="402"/>
      <c r="C33" s="402"/>
      <c r="D33" s="402"/>
      <c r="E33" s="402"/>
      <c r="F33" s="402"/>
      <c r="G33" s="30"/>
      <c r="H33" s="564" t="s">
        <v>717</v>
      </c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4"/>
      <c r="AR33" s="564"/>
      <c r="AS33" s="564"/>
      <c r="AT33" s="564"/>
      <c r="AU33" s="564"/>
      <c r="AV33" s="564"/>
      <c r="AW33" s="564"/>
      <c r="AX33" s="564"/>
      <c r="AY33" s="564"/>
      <c r="AZ33" s="564"/>
      <c r="BA33" s="564"/>
      <c r="BB33" s="564"/>
      <c r="BC33" s="564"/>
      <c r="BD33" s="564"/>
      <c r="BE33" s="564"/>
      <c r="BF33" s="564"/>
      <c r="BG33" s="565"/>
      <c r="BH33" s="30"/>
      <c r="BI33" s="559" t="s">
        <v>71</v>
      </c>
      <c r="BJ33" s="559"/>
      <c r="BK33" s="559"/>
      <c r="BL33" s="559"/>
      <c r="BM33" s="559"/>
      <c r="BN33" s="559"/>
      <c r="BO33" s="559"/>
      <c r="BP33" s="559"/>
      <c r="BQ33" s="559"/>
      <c r="BR33" s="559"/>
      <c r="BS33" s="559"/>
      <c r="BT33" s="559"/>
      <c r="BU33" s="560"/>
      <c r="BV33" s="308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10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</row>
    <row r="34" spans="1:105" s="31" customFormat="1" ht="15" customHeight="1" hidden="1">
      <c r="A34" s="402"/>
      <c r="B34" s="402"/>
      <c r="C34" s="402"/>
      <c r="D34" s="402"/>
      <c r="E34" s="402"/>
      <c r="F34" s="402"/>
      <c r="G34" s="30"/>
      <c r="H34" s="574" t="s">
        <v>718</v>
      </c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  <c r="BA34" s="574"/>
      <c r="BB34" s="574"/>
      <c r="BC34" s="574"/>
      <c r="BD34" s="574"/>
      <c r="BE34" s="574"/>
      <c r="BF34" s="574"/>
      <c r="BG34" s="575"/>
      <c r="BH34" s="30"/>
      <c r="BI34" s="559" t="s">
        <v>71</v>
      </c>
      <c r="BJ34" s="559"/>
      <c r="BK34" s="559"/>
      <c r="BL34" s="559"/>
      <c r="BM34" s="559"/>
      <c r="BN34" s="559"/>
      <c r="BO34" s="559"/>
      <c r="BP34" s="559"/>
      <c r="BQ34" s="559"/>
      <c r="BR34" s="559"/>
      <c r="BS34" s="559"/>
      <c r="BT34" s="559"/>
      <c r="BU34" s="560"/>
      <c r="BV34" s="308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10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</row>
    <row r="35" spans="1:105" s="31" customFormat="1" ht="15" customHeight="1" hidden="1">
      <c r="A35" s="402"/>
      <c r="B35" s="402"/>
      <c r="C35" s="402"/>
      <c r="D35" s="402"/>
      <c r="E35" s="402"/>
      <c r="F35" s="402"/>
      <c r="G35" s="30"/>
      <c r="H35" s="574" t="s">
        <v>719</v>
      </c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  <c r="BA35" s="574"/>
      <c r="BB35" s="574"/>
      <c r="BC35" s="574"/>
      <c r="BD35" s="574"/>
      <c r="BE35" s="574"/>
      <c r="BF35" s="574"/>
      <c r="BG35" s="575"/>
      <c r="BH35" s="30"/>
      <c r="BI35" s="559" t="s">
        <v>71</v>
      </c>
      <c r="BJ35" s="559"/>
      <c r="BK35" s="559"/>
      <c r="BL35" s="559"/>
      <c r="BM35" s="559"/>
      <c r="BN35" s="559"/>
      <c r="BO35" s="559"/>
      <c r="BP35" s="559"/>
      <c r="BQ35" s="559"/>
      <c r="BR35" s="559"/>
      <c r="BS35" s="559"/>
      <c r="BT35" s="559"/>
      <c r="BU35" s="560"/>
      <c r="BV35" s="308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10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</row>
    <row r="36" spans="1:105" s="31" customFormat="1" ht="15">
      <c r="A36" s="402"/>
      <c r="B36" s="402"/>
      <c r="C36" s="402"/>
      <c r="D36" s="402"/>
      <c r="E36" s="402"/>
      <c r="F36" s="402"/>
      <c r="G36" s="30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  <c r="AY36" s="549"/>
      <c r="AZ36" s="549"/>
      <c r="BA36" s="549"/>
      <c r="BB36" s="549"/>
      <c r="BC36" s="549"/>
      <c r="BD36" s="549"/>
      <c r="BE36" s="549"/>
      <c r="BF36" s="549"/>
      <c r="BG36" s="573"/>
      <c r="BH36" s="30"/>
      <c r="BI36" s="559"/>
      <c r="BJ36" s="559"/>
      <c r="BK36" s="559"/>
      <c r="BL36" s="559"/>
      <c r="BM36" s="559"/>
      <c r="BN36" s="559"/>
      <c r="BO36" s="559"/>
      <c r="BP36" s="559"/>
      <c r="BQ36" s="559"/>
      <c r="BR36" s="559"/>
      <c r="BS36" s="559"/>
      <c r="BT36" s="559"/>
      <c r="BU36" s="560"/>
      <c r="BV36" s="308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10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</row>
    <row r="37" spans="1:105" s="31" customFormat="1" ht="15">
      <c r="A37" s="402" t="s">
        <v>869</v>
      </c>
      <c r="B37" s="402"/>
      <c r="C37" s="402"/>
      <c r="D37" s="402"/>
      <c r="E37" s="402"/>
      <c r="F37" s="402"/>
      <c r="G37" s="30"/>
      <c r="H37" s="549" t="s">
        <v>721</v>
      </c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49"/>
      <c r="AS37" s="549"/>
      <c r="AT37" s="549"/>
      <c r="AU37" s="549"/>
      <c r="AV37" s="549"/>
      <c r="AW37" s="549"/>
      <c r="AX37" s="549"/>
      <c r="AY37" s="549"/>
      <c r="AZ37" s="549"/>
      <c r="BA37" s="549"/>
      <c r="BB37" s="549"/>
      <c r="BC37" s="549"/>
      <c r="BD37" s="549"/>
      <c r="BE37" s="549"/>
      <c r="BF37" s="549"/>
      <c r="BG37" s="573"/>
      <c r="BH37" s="30"/>
      <c r="BI37" s="559" t="s">
        <v>71</v>
      </c>
      <c r="BJ37" s="559"/>
      <c r="BK37" s="559"/>
      <c r="BL37" s="559"/>
      <c r="BM37" s="559"/>
      <c r="BN37" s="559"/>
      <c r="BO37" s="559"/>
      <c r="BP37" s="559"/>
      <c r="BQ37" s="559"/>
      <c r="BR37" s="559"/>
      <c r="BS37" s="559"/>
      <c r="BT37" s="559"/>
      <c r="BU37" s="560"/>
      <c r="BV37" s="308">
        <v>0</v>
      </c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10"/>
      <c r="CL37" s="292">
        <v>0</v>
      </c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</row>
    <row r="38" spans="1:105" s="31" customFormat="1" ht="15">
      <c r="A38" s="402"/>
      <c r="B38" s="402"/>
      <c r="C38" s="402"/>
      <c r="D38" s="402"/>
      <c r="E38" s="402"/>
      <c r="F38" s="402"/>
      <c r="G38" s="30"/>
      <c r="H38" s="574" t="s">
        <v>707</v>
      </c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  <c r="BA38" s="574"/>
      <c r="BB38" s="574"/>
      <c r="BC38" s="574"/>
      <c r="BD38" s="574"/>
      <c r="BE38" s="574"/>
      <c r="BF38" s="574"/>
      <c r="BG38" s="575"/>
      <c r="BH38" s="30"/>
      <c r="BI38" s="559" t="s">
        <v>71</v>
      </c>
      <c r="BJ38" s="559"/>
      <c r="BK38" s="559"/>
      <c r="BL38" s="559"/>
      <c r="BM38" s="559"/>
      <c r="BN38" s="559"/>
      <c r="BO38" s="559"/>
      <c r="BP38" s="559"/>
      <c r="BQ38" s="559"/>
      <c r="BR38" s="559"/>
      <c r="BS38" s="559"/>
      <c r="BT38" s="559"/>
      <c r="BU38" s="560"/>
      <c r="BV38" s="308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10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</row>
    <row r="39" spans="1:105" s="31" customFormat="1" ht="15">
      <c r="A39" s="402"/>
      <c r="B39" s="402"/>
      <c r="C39" s="402"/>
      <c r="D39" s="402"/>
      <c r="E39" s="402"/>
      <c r="F39" s="402"/>
      <c r="G39" s="30"/>
      <c r="H39" s="574" t="s">
        <v>708</v>
      </c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  <c r="BA39" s="574"/>
      <c r="BB39" s="574"/>
      <c r="BC39" s="574"/>
      <c r="BD39" s="574"/>
      <c r="BE39" s="574"/>
      <c r="BF39" s="574"/>
      <c r="BG39" s="575"/>
      <c r="BH39" s="30"/>
      <c r="BI39" s="559" t="s">
        <v>71</v>
      </c>
      <c r="BJ39" s="559"/>
      <c r="BK39" s="559"/>
      <c r="BL39" s="559"/>
      <c r="BM39" s="559"/>
      <c r="BN39" s="559"/>
      <c r="BO39" s="559"/>
      <c r="BP39" s="559"/>
      <c r="BQ39" s="559"/>
      <c r="BR39" s="559"/>
      <c r="BS39" s="559"/>
      <c r="BT39" s="559"/>
      <c r="BU39" s="560"/>
      <c r="BV39" s="308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10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</row>
    <row r="40" spans="1:105" s="31" customFormat="1" ht="15">
      <c r="A40" s="402"/>
      <c r="B40" s="402"/>
      <c r="C40" s="402"/>
      <c r="D40" s="402"/>
      <c r="E40" s="402"/>
      <c r="F40" s="402"/>
      <c r="G40" s="30"/>
      <c r="H40" s="574" t="s">
        <v>709</v>
      </c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  <c r="BA40" s="574"/>
      <c r="BB40" s="574"/>
      <c r="BC40" s="574"/>
      <c r="BD40" s="574"/>
      <c r="BE40" s="574"/>
      <c r="BF40" s="574"/>
      <c r="BG40" s="575"/>
      <c r="BH40" s="30"/>
      <c r="BI40" s="559" t="s">
        <v>71</v>
      </c>
      <c r="BJ40" s="559"/>
      <c r="BK40" s="559"/>
      <c r="BL40" s="559"/>
      <c r="BM40" s="559"/>
      <c r="BN40" s="559"/>
      <c r="BO40" s="559"/>
      <c r="BP40" s="559"/>
      <c r="BQ40" s="559"/>
      <c r="BR40" s="559"/>
      <c r="BS40" s="559"/>
      <c r="BT40" s="559"/>
      <c r="BU40" s="560"/>
      <c r="BV40" s="308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10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</row>
    <row r="41" spans="1:105" s="31" customFormat="1" ht="15">
      <c r="A41" s="402"/>
      <c r="B41" s="402"/>
      <c r="C41" s="402"/>
      <c r="D41" s="402"/>
      <c r="E41" s="402"/>
      <c r="F41" s="402"/>
      <c r="G41" s="30"/>
      <c r="H41" s="574" t="s">
        <v>710</v>
      </c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5"/>
      <c r="BH41" s="30"/>
      <c r="BI41" s="559" t="s">
        <v>71</v>
      </c>
      <c r="BJ41" s="559"/>
      <c r="BK41" s="559"/>
      <c r="BL41" s="559"/>
      <c r="BM41" s="559"/>
      <c r="BN41" s="559"/>
      <c r="BO41" s="559"/>
      <c r="BP41" s="559"/>
      <c r="BQ41" s="559"/>
      <c r="BR41" s="559"/>
      <c r="BS41" s="559"/>
      <c r="BT41" s="559"/>
      <c r="BU41" s="560"/>
      <c r="BV41" s="308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10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</row>
    <row r="42" spans="1:105" s="31" customFormat="1" ht="15" customHeight="1" hidden="1">
      <c r="A42" s="402"/>
      <c r="B42" s="402"/>
      <c r="C42" s="402"/>
      <c r="D42" s="402"/>
      <c r="E42" s="402"/>
      <c r="F42" s="402"/>
      <c r="G42" s="30"/>
      <c r="H42" s="574" t="s">
        <v>711</v>
      </c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  <c r="BA42" s="574"/>
      <c r="BB42" s="574"/>
      <c r="BC42" s="574"/>
      <c r="BD42" s="574"/>
      <c r="BE42" s="574"/>
      <c r="BF42" s="574"/>
      <c r="BG42" s="575"/>
      <c r="BH42" s="30"/>
      <c r="BI42" s="559" t="s">
        <v>71</v>
      </c>
      <c r="BJ42" s="559"/>
      <c r="BK42" s="559"/>
      <c r="BL42" s="559"/>
      <c r="BM42" s="559"/>
      <c r="BN42" s="559"/>
      <c r="BO42" s="559"/>
      <c r="BP42" s="559"/>
      <c r="BQ42" s="559"/>
      <c r="BR42" s="559"/>
      <c r="BS42" s="559"/>
      <c r="BT42" s="559"/>
      <c r="BU42" s="560"/>
      <c r="BV42" s="308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10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</row>
    <row r="43" spans="1:105" s="31" customFormat="1" ht="15" customHeight="1" hidden="1">
      <c r="A43" s="402"/>
      <c r="B43" s="402"/>
      <c r="C43" s="402"/>
      <c r="D43" s="402"/>
      <c r="E43" s="402"/>
      <c r="F43" s="402"/>
      <c r="G43" s="30"/>
      <c r="H43" s="576" t="s">
        <v>712</v>
      </c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6"/>
      <c r="U43" s="576"/>
      <c r="V43" s="576"/>
      <c r="W43" s="576"/>
      <c r="X43" s="576"/>
      <c r="Y43" s="576"/>
      <c r="Z43" s="576"/>
      <c r="AA43" s="576"/>
      <c r="AB43" s="576"/>
      <c r="AC43" s="576"/>
      <c r="AD43" s="576"/>
      <c r="AE43" s="576"/>
      <c r="AF43" s="576"/>
      <c r="AG43" s="576"/>
      <c r="AH43" s="576"/>
      <c r="AI43" s="576"/>
      <c r="AJ43" s="576"/>
      <c r="AK43" s="576"/>
      <c r="AL43" s="576"/>
      <c r="AM43" s="576"/>
      <c r="AN43" s="576"/>
      <c r="AO43" s="576"/>
      <c r="AP43" s="576"/>
      <c r="AQ43" s="576"/>
      <c r="AR43" s="576"/>
      <c r="AS43" s="576"/>
      <c r="AT43" s="576"/>
      <c r="AU43" s="576"/>
      <c r="AV43" s="576"/>
      <c r="AW43" s="576"/>
      <c r="AX43" s="576"/>
      <c r="AY43" s="576"/>
      <c r="AZ43" s="576"/>
      <c r="BA43" s="576"/>
      <c r="BB43" s="576"/>
      <c r="BC43" s="576"/>
      <c r="BD43" s="576"/>
      <c r="BE43" s="576"/>
      <c r="BF43" s="576"/>
      <c r="BG43" s="577"/>
      <c r="BH43" s="30"/>
      <c r="BI43" s="559" t="s">
        <v>71</v>
      </c>
      <c r="BJ43" s="559"/>
      <c r="BK43" s="559"/>
      <c r="BL43" s="559"/>
      <c r="BM43" s="559"/>
      <c r="BN43" s="559"/>
      <c r="BO43" s="559"/>
      <c r="BP43" s="559"/>
      <c r="BQ43" s="559"/>
      <c r="BR43" s="559"/>
      <c r="BS43" s="559"/>
      <c r="BT43" s="559"/>
      <c r="BU43" s="560"/>
      <c r="BV43" s="308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10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</row>
    <row r="44" spans="1:105" s="31" customFormat="1" ht="15" customHeight="1" hidden="1">
      <c r="A44" s="402"/>
      <c r="B44" s="402"/>
      <c r="C44" s="402"/>
      <c r="D44" s="402"/>
      <c r="E44" s="402"/>
      <c r="F44" s="402"/>
      <c r="G44" s="30"/>
      <c r="H44" s="576" t="s">
        <v>713</v>
      </c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6"/>
      <c r="AK44" s="576"/>
      <c r="AL44" s="576"/>
      <c r="AM44" s="576"/>
      <c r="AN44" s="576"/>
      <c r="AO44" s="576"/>
      <c r="AP44" s="576"/>
      <c r="AQ44" s="576"/>
      <c r="AR44" s="576"/>
      <c r="AS44" s="576"/>
      <c r="AT44" s="576"/>
      <c r="AU44" s="576"/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576"/>
      <c r="BG44" s="577"/>
      <c r="BH44" s="30"/>
      <c r="BI44" s="559" t="s">
        <v>71</v>
      </c>
      <c r="BJ44" s="559"/>
      <c r="BK44" s="559"/>
      <c r="BL44" s="559"/>
      <c r="BM44" s="559"/>
      <c r="BN44" s="559"/>
      <c r="BO44" s="559"/>
      <c r="BP44" s="559"/>
      <c r="BQ44" s="559"/>
      <c r="BR44" s="559"/>
      <c r="BS44" s="559"/>
      <c r="BT44" s="559"/>
      <c r="BU44" s="560"/>
      <c r="BV44" s="308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10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</row>
    <row r="45" spans="1:105" s="31" customFormat="1" ht="15" customHeight="1" hidden="1">
      <c r="A45" s="402"/>
      <c r="B45" s="402"/>
      <c r="C45" s="402"/>
      <c r="D45" s="402"/>
      <c r="E45" s="402"/>
      <c r="F45" s="402"/>
      <c r="G45" s="30"/>
      <c r="H45" s="576" t="s">
        <v>714</v>
      </c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6"/>
      <c r="AI45" s="576"/>
      <c r="AJ45" s="576"/>
      <c r="AK45" s="576"/>
      <c r="AL45" s="576"/>
      <c r="AM45" s="576"/>
      <c r="AN45" s="576"/>
      <c r="AO45" s="576"/>
      <c r="AP45" s="576"/>
      <c r="AQ45" s="576"/>
      <c r="AR45" s="576"/>
      <c r="AS45" s="576"/>
      <c r="AT45" s="576"/>
      <c r="AU45" s="576"/>
      <c r="AV45" s="576"/>
      <c r="AW45" s="576"/>
      <c r="AX45" s="576"/>
      <c r="AY45" s="576"/>
      <c r="AZ45" s="576"/>
      <c r="BA45" s="576"/>
      <c r="BB45" s="576"/>
      <c r="BC45" s="576"/>
      <c r="BD45" s="576"/>
      <c r="BE45" s="576"/>
      <c r="BF45" s="576"/>
      <c r="BG45" s="577"/>
      <c r="BH45" s="30"/>
      <c r="BI45" s="559" t="s">
        <v>71</v>
      </c>
      <c r="BJ45" s="559"/>
      <c r="BK45" s="559"/>
      <c r="BL45" s="559"/>
      <c r="BM45" s="559"/>
      <c r="BN45" s="559"/>
      <c r="BO45" s="559"/>
      <c r="BP45" s="559"/>
      <c r="BQ45" s="559"/>
      <c r="BR45" s="559"/>
      <c r="BS45" s="559"/>
      <c r="BT45" s="559"/>
      <c r="BU45" s="560"/>
      <c r="BV45" s="308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10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</row>
    <row r="46" spans="1:105" s="31" customFormat="1" ht="15" customHeight="1" hidden="1">
      <c r="A46" s="402"/>
      <c r="B46" s="402"/>
      <c r="C46" s="402"/>
      <c r="D46" s="402"/>
      <c r="E46" s="402"/>
      <c r="F46" s="402"/>
      <c r="G46" s="30"/>
      <c r="H46" s="576" t="s">
        <v>715</v>
      </c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6"/>
      <c r="AK46" s="576"/>
      <c r="AL46" s="576"/>
      <c r="AM46" s="576"/>
      <c r="AN46" s="576"/>
      <c r="AO46" s="576"/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6"/>
      <c r="BD46" s="576"/>
      <c r="BE46" s="576"/>
      <c r="BF46" s="576"/>
      <c r="BG46" s="577"/>
      <c r="BH46" s="30"/>
      <c r="BI46" s="559" t="s">
        <v>71</v>
      </c>
      <c r="BJ46" s="559"/>
      <c r="BK46" s="559"/>
      <c r="BL46" s="559"/>
      <c r="BM46" s="559"/>
      <c r="BN46" s="559"/>
      <c r="BO46" s="559"/>
      <c r="BP46" s="559"/>
      <c r="BQ46" s="559"/>
      <c r="BR46" s="559"/>
      <c r="BS46" s="559"/>
      <c r="BT46" s="559"/>
      <c r="BU46" s="560"/>
      <c r="BV46" s="308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10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</row>
    <row r="47" spans="1:105" s="31" customFormat="1" ht="15" customHeight="1" hidden="1">
      <c r="A47" s="402"/>
      <c r="B47" s="402"/>
      <c r="C47" s="402"/>
      <c r="D47" s="402"/>
      <c r="E47" s="402"/>
      <c r="F47" s="402"/>
      <c r="G47" s="30"/>
      <c r="H47" s="564" t="s">
        <v>716</v>
      </c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  <c r="T47" s="564"/>
      <c r="U47" s="564"/>
      <c r="V47" s="564"/>
      <c r="W47" s="564"/>
      <c r="X47" s="564"/>
      <c r="Y47" s="564"/>
      <c r="Z47" s="564"/>
      <c r="AA47" s="564"/>
      <c r="AB47" s="564"/>
      <c r="AC47" s="564"/>
      <c r="AD47" s="564"/>
      <c r="AE47" s="564"/>
      <c r="AF47" s="564"/>
      <c r="AG47" s="564"/>
      <c r="AH47" s="564"/>
      <c r="AI47" s="564"/>
      <c r="AJ47" s="564"/>
      <c r="AK47" s="564"/>
      <c r="AL47" s="564"/>
      <c r="AM47" s="564"/>
      <c r="AN47" s="564"/>
      <c r="AO47" s="564"/>
      <c r="AP47" s="564"/>
      <c r="AQ47" s="564"/>
      <c r="AR47" s="564"/>
      <c r="AS47" s="564"/>
      <c r="AT47" s="564"/>
      <c r="AU47" s="564"/>
      <c r="AV47" s="564"/>
      <c r="AW47" s="564"/>
      <c r="AX47" s="564"/>
      <c r="AY47" s="564"/>
      <c r="AZ47" s="564"/>
      <c r="BA47" s="564"/>
      <c r="BB47" s="564"/>
      <c r="BC47" s="564"/>
      <c r="BD47" s="564"/>
      <c r="BE47" s="564"/>
      <c r="BF47" s="564"/>
      <c r="BG47" s="565"/>
      <c r="BH47" s="30"/>
      <c r="BI47" s="559" t="s">
        <v>71</v>
      </c>
      <c r="BJ47" s="559"/>
      <c r="BK47" s="559"/>
      <c r="BL47" s="559"/>
      <c r="BM47" s="559"/>
      <c r="BN47" s="559"/>
      <c r="BO47" s="559"/>
      <c r="BP47" s="559"/>
      <c r="BQ47" s="559"/>
      <c r="BR47" s="559"/>
      <c r="BS47" s="559"/>
      <c r="BT47" s="559"/>
      <c r="BU47" s="560"/>
      <c r="BV47" s="308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10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</row>
    <row r="48" spans="1:105" s="31" customFormat="1" ht="15" customHeight="1" hidden="1">
      <c r="A48" s="402"/>
      <c r="B48" s="402"/>
      <c r="C48" s="402"/>
      <c r="D48" s="402"/>
      <c r="E48" s="402"/>
      <c r="F48" s="402"/>
      <c r="G48" s="30"/>
      <c r="H48" s="564" t="s">
        <v>717</v>
      </c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4"/>
      <c r="AR48" s="564"/>
      <c r="AS48" s="564"/>
      <c r="AT48" s="564"/>
      <c r="AU48" s="564"/>
      <c r="AV48" s="564"/>
      <c r="AW48" s="564"/>
      <c r="AX48" s="564"/>
      <c r="AY48" s="564"/>
      <c r="AZ48" s="564"/>
      <c r="BA48" s="564"/>
      <c r="BB48" s="564"/>
      <c r="BC48" s="564"/>
      <c r="BD48" s="564"/>
      <c r="BE48" s="564"/>
      <c r="BF48" s="564"/>
      <c r="BG48" s="565"/>
      <c r="BH48" s="30"/>
      <c r="BI48" s="559" t="s">
        <v>71</v>
      </c>
      <c r="BJ48" s="559"/>
      <c r="BK48" s="559"/>
      <c r="BL48" s="559"/>
      <c r="BM48" s="559"/>
      <c r="BN48" s="559"/>
      <c r="BO48" s="559"/>
      <c r="BP48" s="559"/>
      <c r="BQ48" s="559"/>
      <c r="BR48" s="559"/>
      <c r="BS48" s="559"/>
      <c r="BT48" s="559"/>
      <c r="BU48" s="560"/>
      <c r="BV48" s="308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10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</row>
    <row r="49" spans="1:105" s="31" customFormat="1" ht="15" customHeight="1" hidden="1">
      <c r="A49" s="402"/>
      <c r="B49" s="402"/>
      <c r="C49" s="402"/>
      <c r="D49" s="402"/>
      <c r="E49" s="402"/>
      <c r="F49" s="402"/>
      <c r="G49" s="30"/>
      <c r="H49" s="574" t="s">
        <v>718</v>
      </c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  <c r="AA49" s="574"/>
      <c r="AB49" s="574"/>
      <c r="AC49" s="574"/>
      <c r="AD49" s="574"/>
      <c r="AE49" s="574"/>
      <c r="AF49" s="574"/>
      <c r="AG49" s="574"/>
      <c r="AH49" s="574"/>
      <c r="AI49" s="574"/>
      <c r="AJ49" s="574"/>
      <c r="AK49" s="574"/>
      <c r="AL49" s="574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  <c r="BA49" s="574"/>
      <c r="BB49" s="574"/>
      <c r="BC49" s="574"/>
      <c r="BD49" s="574"/>
      <c r="BE49" s="574"/>
      <c r="BF49" s="574"/>
      <c r="BG49" s="575"/>
      <c r="BH49" s="30"/>
      <c r="BI49" s="559" t="s">
        <v>71</v>
      </c>
      <c r="BJ49" s="559"/>
      <c r="BK49" s="559"/>
      <c r="BL49" s="559"/>
      <c r="BM49" s="559"/>
      <c r="BN49" s="559"/>
      <c r="BO49" s="559"/>
      <c r="BP49" s="559"/>
      <c r="BQ49" s="559"/>
      <c r="BR49" s="559"/>
      <c r="BS49" s="559"/>
      <c r="BT49" s="559"/>
      <c r="BU49" s="560"/>
      <c r="BV49" s="308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10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</row>
    <row r="50" spans="1:105" s="31" customFormat="1" ht="15" customHeight="1" hidden="1">
      <c r="A50" s="402"/>
      <c r="B50" s="402"/>
      <c r="C50" s="402"/>
      <c r="D50" s="402"/>
      <c r="E50" s="402"/>
      <c r="F50" s="402"/>
      <c r="G50" s="30"/>
      <c r="H50" s="574" t="s">
        <v>719</v>
      </c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  <c r="AA50" s="574"/>
      <c r="AB50" s="574"/>
      <c r="AC50" s="574"/>
      <c r="AD50" s="574"/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4"/>
      <c r="AW50" s="574"/>
      <c r="AX50" s="574"/>
      <c r="AY50" s="574"/>
      <c r="AZ50" s="574"/>
      <c r="BA50" s="574"/>
      <c r="BB50" s="574"/>
      <c r="BC50" s="574"/>
      <c r="BD50" s="574"/>
      <c r="BE50" s="574"/>
      <c r="BF50" s="574"/>
      <c r="BG50" s="575"/>
      <c r="BH50" s="30"/>
      <c r="BI50" s="559" t="s">
        <v>71</v>
      </c>
      <c r="BJ50" s="559"/>
      <c r="BK50" s="559"/>
      <c r="BL50" s="559"/>
      <c r="BM50" s="559"/>
      <c r="BN50" s="559"/>
      <c r="BO50" s="559"/>
      <c r="BP50" s="559"/>
      <c r="BQ50" s="559"/>
      <c r="BR50" s="559"/>
      <c r="BS50" s="559"/>
      <c r="BT50" s="559"/>
      <c r="BU50" s="560"/>
      <c r="BV50" s="308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10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</row>
    <row r="51" spans="1:105" s="31" customFormat="1" ht="15">
      <c r="A51" s="402"/>
      <c r="B51" s="402"/>
      <c r="C51" s="402"/>
      <c r="D51" s="402"/>
      <c r="E51" s="402"/>
      <c r="F51" s="402"/>
      <c r="G51" s="30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V51" s="549"/>
      <c r="AW51" s="549"/>
      <c r="AX51" s="549"/>
      <c r="AY51" s="549"/>
      <c r="AZ51" s="549"/>
      <c r="BA51" s="549"/>
      <c r="BB51" s="549"/>
      <c r="BC51" s="549"/>
      <c r="BD51" s="549"/>
      <c r="BE51" s="549"/>
      <c r="BF51" s="549"/>
      <c r="BG51" s="573"/>
      <c r="BH51" s="30"/>
      <c r="BI51" s="559"/>
      <c r="BJ51" s="559"/>
      <c r="BK51" s="559"/>
      <c r="BL51" s="559"/>
      <c r="BM51" s="559"/>
      <c r="BN51" s="559"/>
      <c r="BO51" s="559"/>
      <c r="BP51" s="559"/>
      <c r="BQ51" s="559"/>
      <c r="BR51" s="559"/>
      <c r="BS51" s="559"/>
      <c r="BT51" s="559"/>
      <c r="BU51" s="560"/>
      <c r="BV51" s="308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10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</row>
    <row r="52" spans="1:105" s="31" customFormat="1" ht="15">
      <c r="A52" s="402" t="s">
        <v>871</v>
      </c>
      <c r="B52" s="402"/>
      <c r="C52" s="402"/>
      <c r="D52" s="402"/>
      <c r="E52" s="402"/>
      <c r="F52" s="402"/>
      <c r="G52" s="30"/>
      <c r="H52" s="549" t="s">
        <v>722</v>
      </c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549"/>
      <c r="AA52" s="549"/>
      <c r="AB52" s="549"/>
      <c r="AC52" s="549"/>
      <c r="AD52" s="549"/>
      <c r="AE52" s="549"/>
      <c r="AF52" s="549"/>
      <c r="AG52" s="549"/>
      <c r="AH52" s="549"/>
      <c r="AI52" s="549"/>
      <c r="AJ52" s="549"/>
      <c r="AK52" s="549"/>
      <c r="AL52" s="549"/>
      <c r="AM52" s="549"/>
      <c r="AN52" s="549"/>
      <c r="AO52" s="549"/>
      <c r="AP52" s="549"/>
      <c r="AQ52" s="549"/>
      <c r="AR52" s="549"/>
      <c r="AS52" s="549"/>
      <c r="AT52" s="549"/>
      <c r="AU52" s="549"/>
      <c r="AV52" s="549"/>
      <c r="AW52" s="549"/>
      <c r="AX52" s="549"/>
      <c r="AY52" s="549"/>
      <c r="AZ52" s="549"/>
      <c r="BA52" s="549"/>
      <c r="BB52" s="549"/>
      <c r="BC52" s="549"/>
      <c r="BD52" s="549"/>
      <c r="BE52" s="549"/>
      <c r="BF52" s="549"/>
      <c r="BG52" s="573"/>
      <c r="BH52" s="30"/>
      <c r="BI52" s="559" t="s">
        <v>71</v>
      </c>
      <c r="BJ52" s="559"/>
      <c r="BK52" s="559"/>
      <c r="BL52" s="559"/>
      <c r="BM52" s="559"/>
      <c r="BN52" s="559"/>
      <c r="BO52" s="559"/>
      <c r="BP52" s="559"/>
      <c r="BQ52" s="559"/>
      <c r="BR52" s="559"/>
      <c r="BS52" s="559"/>
      <c r="BT52" s="559"/>
      <c r="BU52" s="560"/>
      <c r="BV52" s="308">
        <v>0</v>
      </c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10"/>
      <c r="CL52" s="292">
        <v>0</v>
      </c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</row>
    <row r="53" spans="1:105" s="31" customFormat="1" ht="15">
      <c r="A53" s="402"/>
      <c r="B53" s="402"/>
      <c r="C53" s="402"/>
      <c r="D53" s="402"/>
      <c r="E53" s="402"/>
      <c r="F53" s="402"/>
      <c r="G53" s="30"/>
      <c r="H53" s="574" t="s">
        <v>707</v>
      </c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  <c r="BA53" s="574"/>
      <c r="BB53" s="574"/>
      <c r="BC53" s="574"/>
      <c r="BD53" s="574"/>
      <c r="BE53" s="574"/>
      <c r="BF53" s="574"/>
      <c r="BG53" s="575"/>
      <c r="BH53" s="30"/>
      <c r="BI53" s="559" t="s">
        <v>71</v>
      </c>
      <c r="BJ53" s="559"/>
      <c r="BK53" s="559"/>
      <c r="BL53" s="559"/>
      <c r="BM53" s="559"/>
      <c r="BN53" s="559"/>
      <c r="BO53" s="559"/>
      <c r="BP53" s="559"/>
      <c r="BQ53" s="559"/>
      <c r="BR53" s="559"/>
      <c r="BS53" s="559"/>
      <c r="BT53" s="559"/>
      <c r="BU53" s="560"/>
      <c r="BV53" s="308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10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</row>
    <row r="54" spans="1:105" s="31" customFormat="1" ht="15">
      <c r="A54" s="402"/>
      <c r="B54" s="402"/>
      <c r="C54" s="402"/>
      <c r="D54" s="402"/>
      <c r="E54" s="402"/>
      <c r="F54" s="402"/>
      <c r="G54" s="30"/>
      <c r="H54" s="574" t="s">
        <v>708</v>
      </c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  <c r="BA54" s="574"/>
      <c r="BB54" s="574"/>
      <c r="BC54" s="574"/>
      <c r="BD54" s="574"/>
      <c r="BE54" s="574"/>
      <c r="BF54" s="574"/>
      <c r="BG54" s="575"/>
      <c r="BH54" s="30"/>
      <c r="BI54" s="559" t="s">
        <v>71</v>
      </c>
      <c r="BJ54" s="559"/>
      <c r="BK54" s="559"/>
      <c r="BL54" s="559"/>
      <c r="BM54" s="559"/>
      <c r="BN54" s="559"/>
      <c r="BO54" s="559"/>
      <c r="BP54" s="559"/>
      <c r="BQ54" s="559"/>
      <c r="BR54" s="559"/>
      <c r="BS54" s="559"/>
      <c r="BT54" s="559"/>
      <c r="BU54" s="560"/>
      <c r="BV54" s="308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10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</row>
    <row r="55" spans="1:105" s="31" customFormat="1" ht="15">
      <c r="A55" s="402"/>
      <c r="B55" s="402"/>
      <c r="C55" s="402"/>
      <c r="D55" s="402"/>
      <c r="E55" s="402"/>
      <c r="F55" s="402"/>
      <c r="G55" s="30"/>
      <c r="H55" s="574" t="s">
        <v>709</v>
      </c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  <c r="BA55" s="574"/>
      <c r="BB55" s="574"/>
      <c r="BC55" s="574"/>
      <c r="BD55" s="574"/>
      <c r="BE55" s="574"/>
      <c r="BF55" s="574"/>
      <c r="BG55" s="575"/>
      <c r="BH55" s="30"/>
      <c r="BI55" s="559" t="s">
        <v>71</v>
      </c>
      <c r="BJ55" s="559"/>
      <c r="BK55" s="559"/>
      <c r="BL55" s="559"/>
      <c r="BM55" s="559"/>
      <c r="BN55" s="559"/>
      <c r="BO55" s="559"/>
      <c r="BP55" s="559"/>
      <c r="BQ55" s="559"/>
      <c r="BR55" s="559"/>
      <c r="BS55" s="559"/>
      <c r="BT55" s="559"/>
      <c r="BU55" s="560"/>
      <c r="BV55" s="308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10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</row>
    <row r="56" spans="1:105" s="31" customFormat="1" ht="15">
      <c r="A56" s="402"/>
      <c r="B56" s="402"/>
      <c r="C56" s="402"/>
      <c r="D56" s="402"/>
      <c r="E56" s="402"/>
      <c r="F56" s="402"/>
      <c r="G56" s="30"/>
      <c r="H56" s="574" t="s">
        <v>710</v>
      </c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  <c r="BA56" s="574"/>
      <c r="BB56" s="574"/>
      <c r="BC56" s="574"/>
      <c r="BD56" s="574"/>
      <c r="BE56" s="574"/>
      <c r="BF56" s="574"/>
      <c r="BG56" s="575"/>
      <c r="BH56" s="30"/>
      <c r="BI56" s="559" t="s">
        <v>71</v>
      </c>
      <c r="BJ56" s="559"/>
      <c r="BK56" s="559"/>
      <c r="BL56" s="559"/>
      <c r="BM56" s="559"/>
      <c r="BN56" s="559"/>
      <c r="BO56" s="559"/>
      <c r="BP56" s="559"/>
      <c r="BQ56" s="559"/>
      <c r="BR56" s="559"/>
      <c r="BS56" s="559"/>
      <c r="BT56" s="559"/>
      <c r="BU56" s="560"/>
      <c r="BV56" s="308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10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</row>
    <row r="57" spans="1:105" s="31" customFormat="1" ht="15" customHeight="1" hidden="1">
      <c r="A57" s="402"/>
      <c r="B57" s="402"/>
      <c r="C57" s="402"/>
      <c r="D57" s="402"/>
      <c r="E57" s="402"/>
      <c r="F57" s="402"/>
      <c r="G57" s="30"/>
      <c r="H57" s="574" t="s">
        <v>711</v>
      </c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  <c r="BA57" s="574"/>
      <c r="BB57" s="574"/>
      <c r="BC57" s="574"/>
      <c r="BD57" s="574"/>
      <c r="BE57" s="574"/>
      <c r="BF57" s="574"/>
      <c r="BG57" s="575"/>
      <c r="BH57" s="30"/>
      <c r="BI57" s="559" t="s">
        <v>71</v>
      </c>
      <c r="BJ57" s="559"/>
      <c r="BK57" s="559"/>
      <c r="BL57" s="559"/>
      <c r="BM57" s="559"/>
      <c r="BN57" s="559"/>
      <c r="BO57" s="559"/>
      <c r="BP57" s="559"/>
      <c r="BQ57" s="559"/>
      <c r="BR57" s="559"/>
      <c r="BS57" s="559"/>
      <c r="BT57" s="559"/>
      <c r="BU57" s="560"/>
      <c r="BV57" s="308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10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</row>
    <row r="58" spans="1:105" s="31" customFormat="1" ht="15" customHeight="1" hidden="1">
      <c r="A58" s="402"/>
      <c r="B58" s="402"/>
      <c r="C58" s="402"/>
      <c r="D58" s="402"/>
      <c r="E58" s="402"/>
      <c r="F58" s="402"/>
      <c r="G58" s="30"/>
      <c r="H58" s="576" t="s">
        <v>712</v>
      </c>
      <c r="I58" s="576"/>
      <c r="J58" s="576"/>
      <c r="K58" s="576"/>
      <c r="L58" s="576"/>
      <c r="M58" s="576"/>
      <c r="N58" s="576"/>
      <c r="O58" s="576"/>
      <c r="P58" s="576"/>
      <c r="Q58" s="576"/>
      <c r="R58" s="576"/>
      <c r="S58" s="576"/>
      <c r="T58" s="576"/>
      <c r="U58" s="576"/>
      <c r="V58" s="576"/>
      <c r="W58" s="576"/>
      <c r="X58" s="576"/>
      <c r="Y58" s="576"/>
      <c r="Z58" s="576"/>
      <c r="AA58" s="576"/>
      <c r="AB58" s="576"/>
      <c r="AC58" s="576"/>
      <c r="AD58" s="576"/>
      <c r="AE58" s="576"/>
      <c r="AF58" s="576"/>
      <c r="AG58" s="576"/>
      <c r="AH58" s="576"/>
      <c r="AI58" s="576"/>
      <c r="AJ58" s="576"/>
      <c r="AK58" s="576"/>
      <c r="AL58" s="576"/>
      <c r="AM58" s="576"/>
      <c r="AN58" s="576"/>
      <c r="AO58" s="576"/>
      <c r="AP58" s="576"/>
      <c r="AQ58" s="576"/>
      <c r="AR58" s="576"/>
      <c r="AS58" s="576"/>
      <c r="AT58" s="576"/>
      <c r="AU58" s="576"/>
      <c r="AV58" s="576"/>
      <c r="AW58" s="576"/>
      <c r="AX58" s="576"/>
      <c r="AY58" s="576"/>
      <c r="AZ58" s="576"/>
      <c r="BA58" s="576"/>
      <c r="BB58" s="576"/>
      <c r="BC58" s="576"/>
      <c r="BD58" s="576"/>
      <c r="BE58" s="576"/>
      <c r="BF58" s="576"/>
      <c r="BG58" s="577"/>
      <c r="BH58" s="30"/>
      <c r="BI58" s="559" t="s">
        <v>71</v>
      </c>
      <c r="BJ58" s="559"/>
      <c r="BK58" s="559"/>
      <c r="BL58" s="559"/>
      <c r="BM58" s="559"/>
      <c r="BN58" s="559"/>
      <c r="BO58" s="559"/>
      <c r="BP58" s="559"/>
      <c r="BQ58" s="559"/>
      <c r="BR58" s="559"/>
      <c r="BS58" s="559"/>
      <c r="BT58" s="559"/>
      <c r="BU58" s="560"/>
      <c r="BV58" s="308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10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</row>
    <row r="59" spans="1:105" s="31" customFormat="1" ht="15" customHeight="1" hidden="1">
      <c r="A59" s="402"/>
      <c r="B59" s="402"/>
      <c r="C59" s="402"/>
      <c r="D59" s="402"/>
      <c r="E59" s="402"/>
      <c r="F59" s="402"/>
      <c r="G59" s="30"/>
      <c r="H59" s="576" t="s">
        <v>713</v>
      </c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6"/>
      <c r="AJ59" s="576"/>
      <c r="AK59" s="576"/>
      <c r="AL59" s="576"/>
      <c r="AM59" s="576"/>
      <c r="AN59" s="576"/>
      <c r="AO59" s="576"/>
      <c r="AP59" s="576"/>
      <c r="AQ59" s="576"/>
      <c r="AR59" s="576"/>
      <c r="AS59" s="576"/>
      <c r="AT59" s="576"/>
      <c r="AU59" s="576"/>
      <c r="AV59" s="576"/>
      <c r="AW59" s="576"/>
      <c r="AX59" s="576"/>
      <c r="AY59" s="576"/>
      <c r="AZ59" s="576"/>
      <c r="BA59" s="576"/>
      <c r="BB59" s="576"/>
      <c r="BC59" s="576"/>
      <c r="BD59" s="576"/>
      <c r="BE59" s="576"/>
      <c r="BF59" s="576"/>
      <c r="BG59" s="577"/>
      <c r="BH59" s="30"/>
      <c r="BI59" s="559" t="s">
        <v>71</v>
      </c>
      <c r="BJ59" s="559"/>
      <c r="BK59" s="559"/>
      <c r="BL59" s="559"/>
      <c r="BM59" s="559"/>
      <c r="BN59" s="559"/>
      <c r="BO59" s="559"/>
      <c r="BP59" s="559"/>
      <c r="BQ59" s="559"/>
      <c r="BR59" s="559"/>
      <c r="BS59" s="559"/>
      <c r="BT59" s="559"/>
      <c r="BU59" s="560"/>
      <c r="BV59" s="308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309"/>
      <c r="CI59" s="309"/>
      <c r="CJ59" s="309"/>
      <c r="CK59" s="310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</row>
    <row r="60" spans="1:105" s="31" customFormat="1" ht="15" customHeight="1" hidden="1">
      <c r="A60" s="402"/>
      <c r="B60" s="402"/>
      <c r="C60" s="402"/>
      <c r="D60" s="402"/>
      <c r="E60" s="402"/>
      <c r="F60" s="402"/>
      <c r="G60" s="30"/>
      <c r="H60" s="576" t="s">
        <v>714</v>
      </c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576"/>
      <c r="AL60" s="576"/>
      <c r="AM60" s="576"/>
      <c r="AN60" s="576"/>
      <c r="AO60" s="576"/>
      <c r="AP60" s="576"/>
      <c r="AQ60" s="576"/>
      <c r="AR60" s="576"/>
      <c r="AS60" s="576"/>
      <c r="AT60" s="576"/>
      <c r="AU60" s="576"/>
      <c r="AV60" s="576"/>
      <c r="AW60" s="576"/>
      <c r="AX60" s="576"/>
      <c r="AY60" s="576"/>
      <c r="AZ60" s="576"/>
      <c r="BA60" s="576"/>
      <c r="BB60" s="576"/>
      <c r="BC60" s="576"/>
      <c r="BD60" s="576"/>
      <c r="BE60" s="576"/>
      <c r="BF60" s="576"/>
      <c r="BG60" s="577"/>
      <c r="BH60" s="30"/>
      <c r="BI60" s="559" t="s">
        <v>71</v>
      </c>
      <c r="BJ60" s="559"/>
      <c r="BK60" s="559"/>
      <c r="BL60" s="559"/>
      <c r="BM60" s="559"/>
      <c r="BN60" s="559"/>
      <c r="BO60" s="559"/>
      <c r="BP60" s="559"/>
      <c r="BQ60" s="559"/>
      <c r="BR60" s="559"/>
      <c r="BS60" s="559"/>
      <c r="BT60" s="559"/>
      <c r="BU60" s="560"/>
      <c r="BV60" s="308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309"/>
      <c r="CI60" s="309"/>
      <c r="CJ60" s="309"/>
      <c r="CK60" s="310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</row>
    <row r="61" spans="1:105" s="31" customFormat="1" ht="15" customHeight="1" hidden="1">
      <c r="A61" s="402"/>
      <c r="B61" s="402"/>
      <c r="C61" s="402"/>
      <c r="D61" s="402"/>
      <c r="E61" s="402"/>
      <c r="F61" s="402"/>
      <c r="G61" s="30"/>
      <c r="H61" s="576" t="s">
        <v>715</v>
      </c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6"/>
      <c r="AA61" s="576"/>
      <c r="AB61" s="576"/>
      <c r="AC61" s="576"/>
      <c r="AD61" s="576"/>
      <c r="AE61" s="576"/>
      <c r="AF61" s="576"/>
      <c r="AG61" s="576"/>
      <c r="AH61" s="576"/>
      <c r="AI61" s="576"/>
      <c r="AJ61" s="576"/>
      <c r="AK61" s="576"/>
      <c r="AL61" s="576"/>
      <c r="AM61" s="576"/>
      <c r="AN61" s="576"/>
      <c r="AO61" s="576"/>
      <c r="AP61" s="576"/>
      <c r="AQ61" s="576"/>
      <c r="AR61" s="576"/>
      <c r="AS61" s="576"/>
      <c r="AT61" s="576"/>
      <c r="AU61" s="576"/>
      <c r="AV61" s="576"/>
      <c r="AW61" s="576"/>
      <c r="AX61" s="576"/>
      <c r="AY61" s="576"/>
      <c r="AZ61" s="576"/>
      <c r="BA61" s="576"/>
      <c r="BB61" s="576"/>
      <c r="BC61" s="576"/>
      <c r="BD61" s="576"/>
      <c r="BE61" s="576"/>
      <c r="BF61" s="576"/>
      <c r="BG61" s="577"/>
      <c r="BH61" s="30"/>
      <c r="BI61" s="559" t="s">
        <v>71</v>
      </c>
      <c r="BJ61" s="559"/>
      <c r="BK61" s="559"/>
      <c r="BL61" s="559"/>
      <c r="BM61" s="559"/>
      <c r="BN61" s="559"/>
      <c r="BO61" s="559"/>
      <c r="BP61" s="559"/>
      <c r="BQ61" s="559"/>
      <c r="BR61" s="559"/>
      <c r="BS61" s="559"/>
      <c r="BT61" s="559"/>
      <c r="BU61" s="560"/>
      <c r="BV61" s="308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10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</row>
    <row r="62" spans="1:105" s="31" customFormat="1" ht="15" customHeight="1" hidden="1">
      <c r="A62" s="402"/>
      <c r="B62" s="402"/>
      <c r="C62" s="402"/>
      <c r="D62" s="402"/>
      <c r="E62" s="402"/>
      <c r="F62" s="402"/>
      <c r="G62" s="30"/>
      <c r="H62" s="564" t="s">
        <v>716</v>
      </c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4"/>
      <c r="T62" s="564"/>
      <c r="U62" s="564"/>
      <c r="V62" s="564"/>
      <c r="W62" s="564"/>
      <c r="X62" s="564"/>
      <c r="Y62" s="564"/>
      <c r="Z62" s="564"/>
      <c r="AA62" s="564"/>
      <c r="AB62" s="564"/>
      <c r="AC62" s="564"/>
      <c r="AD62" s="564"/>
      <c r="AE62" s="564"/>
      <c r="AF62" s="564"/>
      <c r="AG62" s="564"/>
      <c r="AH62" s="564"/>
      <c r="AI62" s="564"/>
      <c r="AJ62" s="564"/>
      <c r="AK62" s="564"/>
      <c r="AL62" s="564"/>
      <c r="AM62" s="564"/>
      <c r="AN62" s="564"/>
      <c r="AO62" s="564"/>
      <c r="AP62" s="564"/>
      <c r="AQ62" s="564"/>
      <c r="AR62" s="564"/>
      <c r="AS62" s="564"/>
      <c r="AT62" s="564"/>
      <c r="AU62" s="564"/>
      <c r="AV62" s="564"/>
      <c r="AW62" s="564"/>
      <c r="AX62" s="564"/>
      <c r="AY62" s="564"/>
      <c r="AZ62" s="564"/>
      <c r="BA62" s="564"/>
      <c r="BB62" s="564"/>
      <c r="BC62" s="564"/>
      <c r="BD62" s="564"/>
      <c r="BE62" s="564"/>
      <c r="BF62" s="564"/>
      <c r="BG62" s="565"/>
      <c r="BH62" s="30"/>
      <c r="BI62" s="559" t="s">
        <v>71</v>
      </c>
      <c r="BJ62" s="559"/>
      <c r="BK62" s="559"/>
      <c r="BL62" s="559"/>
      <c r="BM62" s="559"/>
      <c r="BN62" s="559"/>
      <c r="BO62" s="559"/>
      <c r="BP62" s="559"/>
      <c r="BQ62" s="559"/>
      <c r="BR62" s="559"/>
      <c r="BS62" s="559"/>
      <c r="BT62" s="559"/>
      <c r="BU62" s="560"/>
      <c r="BV62" s="308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309"/>
      <c r="CI62" s="309"/>
      <c r="CJ62" s="309"/>
      <c r="CK62" s="310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</row>
    <row r="63" spans="1:105" s="31" customFormat="1" ht="15" customHeight="1" hidden="1">
      <c r="A63" s="402"/>
      <c r="B63" s="402"/>
      <c r="C63" s="402"/>
      <c r="D63" s="402"/>
      <c r="E63" s="402"/>
      <c r="F63" s="402"/>
      <c r="G63" s="30"/>
      <c r="H63" s="564" t="s">
        <v>717</v>
      </c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564"/>
      <c r="AB63" s="564"/>
      <c r="AC63" s="564"/>
      <c r="AD63" s="564"/>
      <c r="AE63" s="564"/>
      <c r="AF63" s="564"/>
      <c r="AG63" s="564"/>
      <c r="AH63" s="564"/>
      <c r="AI63" s="564"/>
      <c r="AJ63" s="564"/>
      <c r="AK63" s="564"/>
      <c r="AL63" s="564"/>
      <c r="AM63" s="564"/>
      <c r="AN63" s="564"/>
      <c r="AO63" s="564"/>
      <c r="AP63" s="564"/>
      <c r="AQ63" s="564"/>
      <c r="AR63" s="564"/>
      <c r="AS63" s="564"/>
      <c r="AT63" s="564"/>
      <c r="AU63" s="564"/>
      <c r="AV63" s="564"/>
      <c r="AW63" s="564"/>
      <c r="AX63" s="564"/>
      <c r="AY63" s="564"/>
      <c r="AZ63" s="564"/>
      <c r="BA63" s="564"/>
      <c r="BB63" s="564"/>
      <c r="BC63" s="564"/>
      <c r="BD63" s="564"/>
      <c r="BE63" s="564"/>
      <c r="BF63" s="564"/>
      <c r="BG63" s="565"/>
      <c r="BH63" s="30"/>
      <c r="BI63" s="559" t="s">
        <v>71</v>
      </c>
      <c r="BJ63" s="559"/>
      <c r="BK63" s="559"/>
      <c r="BL63" s="559"/>
      <c r="BM63" s="559"/>
      <c r="BN63" s="559"/>
      <c r="BO63" s="559"/>
      <c r="BP63" s="559"/>
      <c r="BQ63" s="559"/>
      <c r="BR63" s="559"/>
      <c r="BS63" s="559"/>
      <c r="BT63" s="559"/>
      <c r="BU63" s="560"/>
      <c r="BV63" s="308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10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</row>
    <row r="64" spans="1:105" s="31" customFormat="1" ht="15" customHeight="1" hidden="1">
      <c r="A64" s="402"/>
      <c r="B64" s="402"/>
      <c r="C64" s="402"/>
      <c r="D64" s="402"/>
      <c r="E64" s="402"/>
      <c r="F64" s="402"/>
      <c r="G64" s="30"/>
      <c r="H64" s="574" t="s">
        <v>718</v>
      </c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  <c r="BA64" s="574"/>
      <c r="BB64" s="574"/>
      <c r="BC64" s="574"/>
      <c r="BD64" s="574"/>
      <c r="BE64" s="574"/>
      <c r="BF64" s="574"/>
      <c r="BG64" s="575"/>
      <c r="BH64" s="30"/>
      <c r="BI64" s="559" t="s">
        <v>71</v>
      </c>
      <c r="BJ64" s="559"/>
      <c r="BK64" s="559"/>
      <c r="BL64" s="559"/>
      <c r="BM64" s="559"/>
      <c r="BN64" s="559"/>
      <c r="BO64" s="559"/>
      <c r="BP64" s="559"/>
      <c r="BQ64" s="559"/>
      <c r="BR64" s="559"/>
      <c r="BS64" s="559"/>
      <c r="BT64" s="559"/>
      <c r="BU64" s="560"/>
      <c r="BV64" s="308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10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</row>
    <row r="65" spans="1:105" s="31" customFormat="1" ht="15" customHeight="1" hidden="1">
      <c r="A65" s="402"/>
      <c r="B65" s="402"/>
      <c r="C65" s="402"/>
      <c r="D65" s="402"/>
      <c r="E65" s="402"/>
      <c r="F65" s="402"/>
      <c r="G65" s="30"/>
      <c r="H65" s="574" t="s">
        <v>719</v>
      </c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  <c r="BA65" s="574"/>
      <c r="BB65" s="574"/>
      <c r="BC65" s="574"/>
      <c r="BD65" s="574"/>
      <c r="BE65" s="574"/>
      <c r="BF65" s="574"/>
      <c r="BG65" s="575"/>
      <c r="BH65" s="30"/>
      <c r="BI65" s="559" t="s">
        <v>71</v>
      </c>
      <c r="BJ65" s="559"/>
      <c r="BK65" s="559"/>
      <c r="BL65" s="559"/>
      <c r="BM65" s="559"/>
      <c r="BN65" s="559"/>
      <c r="BO65" s="559"/>
      <c r="BP65" s="559"/>
      <c r="BQ65" s="559"/>
      <c r="BR65" s="559"/>
      <c r="BS65" s="559"/>
      <c r="BT65" s="559"/>
      <c r="BU65" s="560"/>
      <c r="BV65" s="308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10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</row>
    <row r="66" spans="1:105" s="31" customFormat="1" ht="15">
      <c r="A66" s="402"/>
      <c r="B66" s="402"/>
      <c r="C66" s="402"/>
      <c r="D66" s="402"/>
      <c r="E66" s="402"/>
      <c r="F66" s="402"/>
      <c r="G66" s="30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549"/>
      <c r="AA66" s="549"/>
      <c r="AB66" s="549"/>
      <c r="AC66" s="549"/>
      <c r="AD66" s="549"/>
      <c r="AE66" s="549"/>
      <c r="AF66" s="549"/>
      <c r="AG66" s="549"/>
      <c r="AH66" s="549"/>
      <c r="AI66" s="549"/>
      <c r="AJ66" s="549"/>
      <c r="AK66" s="549"/>
      <c r="AL66" s="549"/>
      <c r="AM66" s="549"/>
      <c r="AN66" s="549"/>
      <c r="AO66" s="549"/>
      <c r="AP66" s="549"/>
      <c r="AQ66" s="549"/>
      <c r="AR66" s="549"/>
      <c r="AS66" s="549"/>
      <c r="AT66" s="549"/>
      <c r="AU66" s="549"/>
      <c r="AV66" s="549"/>
      <c r="AW66" s="549"/>
      <c r="AX66" s="549"/>
      <c r="AY66" s="549"/>
      <c r="AZ66" s="549"/>
      <c r="BA66" s="549"/>
      <c r="BB66" s="549"/>
      <c r="BC66" s="549"/>
      <c r="BD66" s="549"/>
      <c r="BE66" s="549"/>
      <c r="BF66" s="549"/>
      <c r="BG66" s="573"/>
      <c r="BH66" s="30"/>
      <c r="BI66" s="559"/>
      <c r="BJ66" s="559"/>
      <c r="BK66" s="559"/>
      <c r="BL66" s="559"/>
      <c r="BM66" s="559"/>
      <c r="BN66" s="559"/>
      <c r="BO66" s="559"/>
      <c r="BP66" s="559"/>
      <c r="BQ66" s="559"/>
      <c r="BR66" s="559"/>
      <c r="BS66" s="559"/>
      <c r="BT66" s="559"/>
      <c r="BU66" s="560"/>
      <c r="BV66" s="308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309"/>
      <c r="CK66" s="310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</row>
    <row r="67" spans="1:105" s="31" customFormat="1" ht="30" customHeight="1">
      <c r="A67" s="402" t="s">
        <v>902</v>
      </c>
      <c r="B67" s="402"/>
      <c r="C67" s="402"/>
      <c r="D67" s="402"/>
      <c r="E67" s="402"/>
      <c r="F67" s="402"/>
      <c r="G67" s="30"/>
      <c r="H67" s="549" t="s">
        <v>723</v>
      </c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549"/>
      <c r="Z67" s="549"/>
      <c r="AA67" s="549"/>
      <c r="AB67" s="549"/>
      <c r="AC67" s="549"/>
      <c r="AD67" s="549"/>
      <c r="AE67" s="549"/>
      <c r="AF67" s="549"/>
      <c r="AG67" s="549"/>
      <c r="AH67" s="549"/>
      <c r="AI67" s="549"/>
      <c r="AJ67" s="549"/>
      <c r="AK67" s="549"/>
      <c r="AL67" s="549"/>
      <c r="AM67" s="549"/>
      <c r="AN67" s="549"/>
      <c r="AO67" s="549"/>
      <c r="AP67" s="549"/>
      <c r="AQ67" s="549"/>
      <c r="AR67" s="549"/>
      <c r="AS67" s="549"/>
      <c r="AT67" s="549"/>
      <c r="AU67" s="549"/>
      <c r="AV67" s="549"/>
      <c r="AW67" s="549"/>
      <c r="AX67" s="549"/>
      <c r="AY67" s="549"/>
      <c r="AZ67" s="549"/>
      <c r="BA67" s="549"/>
      <c r="BB67" s="549"/>
      <c r="BC67" s="549"/>
      <c r="BD67" s="549"/>
      <c r="BE67" s="549"/>
      <c r="BF67" s="549"/>
      <c r="BG67" s="573"/>
      <c r="BH67" s="30"/>
      <c r="BI67" s="559" t="s">
        <v>71</v>
      </c>
      <c r="BJ67" s="559"/>
      <c r="BK67" s="559"/>
      <c r="BL67" s="559"/>
      <c r="BM67" s="559"/>
      <c r="BN67" s="559"/>
      <c r="BO67" s="559"/>
      <c r="BP67" s="559"/>
      <c r="BQ67" s="559"/>
      <c r="BR67" s="559"/>
      <c r="BS67" s="559"/>
      <c r="BT67" s="559"/>
      <c r="BU67" s="560"/>
      <c r="BV67" s="308">
        <f>BV68+BV69+BV71</f>
        <v>67493.7</v>
      </c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309"/>
      <c r="CI67" s="309"/>
      <c r="CJ67" s="309"/>
      <c r="CK67" s="310"/>
      <c r="CL67" s="308">
        <f>CL68+CL69+CL71</f>
        <v>62415.3</v>
      </c>
      <c r="CM67" s="309"/>
      <c r="CN67" s="309"/>
      <c r="CO67" s="309"/>
      <c r="CP67" s="309"/>
      <c r="CQ67" s="309"/>
      <c r="CR67" s="309"/>
      <c r="CS67" s="309"/>
      <c r="CT67" s="309"/>
      <c r="CU67" s="309"/>
      <c r="CV67" s="309"/>
      <c r="CW67" s="309"/>
      <c r="CX67" s="309"/>
      <c r="CY67" s="309"/>
      <c r="CZ67" s="309"/>
      <c r="DA67" s="310"/>
    </row>
    <row r="68" spans="1:105" s="31" customFormat="1" ht="15">
      <c r="A68" s="402"/>
      <c r="B68" s="402"/>
      <c r="C68" s="402"/>
      <c r="D68" s="402"/>
      <c r="E68" s="402"/>
      <c r="F68" s="402"/>
      <c r="G68" s="30"/>
      <c r="H68" s="574" t="s">
        <v>707</v>
      </c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  <c r="BA68" s="574"/>
      <c r="BB68" s="574"/>
      <c r="BC68" s="574"/>
      <c r="BD68" s="574"/>
      <c r="BE68" s="574"/>
      <c r="BF68" s="574"/>
      <c r="BG68" s="575"/>
      <c r="BH68" s="30"/>
      <c r="BI68" s="559" t="s">
        <v>71</v>
      </c>
      <c r="BJ68" s="559"/>
      <c r="BK68" s="559"/>
      <c r="BL68" s="559"/>
      <c r="BM68" s="559"/>
      <c r="BN68" s="559"/>
      <c r="BO68" s="559"/>
      <c r="BP68" s="559"/>
      <c r="BQ68" s="559"/>
      <c r="BR68" s="559"/>
      <c r="BS68" s="559"/>
      <c r="BT68" s="559"/>
      <c r="BU68" s="560"/>
      <c r="BV68" s="308">
        <f>(BV8*2-BV80)/2</f>
        <v>6554.4</v>
      </c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10"/>
      <c r="CL68" s="292">
        <f>(CL8*2-CL80)/2</f>
        <v>5914.8</v>
      </c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</row>
    <row r="69" spans="1:105" s="31" customFormat="1" ht="15">
      <c r="A69" s="402"/>
      <c r="B69" s="402"/>
      <c r="C69" s="402"/>
      <c r="D69" s="402"/>
      <c r="E69" s="402"/>
      <c r="F69" s="402"/>
      <c r="G69" s="30"/>
      <c r="H69" s="574" t="s">
        <v>708</v>
      </c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4"/>
      <c r="AV69" s="574"/>
      <c r="AW69" s="574"/>
      <c r="AX69" s="574"/>
      <c r="AY69" s="574"/>
      <c r="AZ69" s="574"/>
      <c r="BA69" s="574"/>
      <c r="BB69" s="574"/>
      <c r="BC69" s="574"/>
      <c r="BD69" s="574"/>
      <c r="BE69" s="574"/>
      <c r="BF69" s="574"/>
      <c r="BG69" s="575"/>
      <c r="BH69" s="30"/>
      <c r="BI69" s="559" t="s">
        <v>71</v>
      </c>
      <c r="BJ69" s="559"/>
      <c r="BK69" s="559"/>
      <c r="BL69" s="559"/>
      <c r="BM69" s="559"/>
      <c r="BN69" s="559"/>
      <c r="BO69" s="559"/>
      <c r="BP69" s="559"/>
      <c r="BQ69" s="559"/>
      <c r="BR69" s="559"/>
      <c r="BS69" s="559"/>
      <c r="BT69" s="559"/>
      <c r="BU69" s="560"/>
      <c r="BV69" s="308">
        <f>(BV9*2-BV81)/2</f>
        <v>1416.6999999999998</v>
      </c>
      <c r="BW69" s="309"/>
      <c r="BX69" s="309"/>
      <c r="BY69" s="309"/>
      <c r="BZ69" s="309"/>
      <c r="CA69" s="309"/>
      <c r="CB69" s="309"/>
      <c r="CC69" s="309"/>
      <c r="CD69" s="309"/>
      <c r="CE69" s="309"/>
      <c r="CF69" s="309"/>
      <c r="CG69" s="309"/>
      <c r="CH69" s="309"/>
      <c r="CI69" s="309"/>
      <c r="CJ69" s="309"/>
      <c r="CK69" s="310"/>
      <c r="CL69" s="292">
        <f>(CL9*2-CL81)/2</f>
        <v>1085.5</v>
      </c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</row>
    <row r="70" spans="1:105" s="31" customFormat="1" ht="15">
      <c r="A70" s="402"/>
      <c r="B70" s="402"/>
      <c r="C70" s="402"/>
      <c r="D70" s="402"/>
      <c r="E70" s="402"/>
      <c r="F70" s="402"/>
      <c r="G70" s="30"/>
      <c r="H70" s="574" t="s">
        <v>709</v>
      </c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  <c r="BA70" s="574"/>
      <c r="BB70" s="574"/>
      <c r="BC70" s="574"/>
      <c r="BD70" s="574"/>
      <c r="BE70" s="574"/>
      <c r="BF70" s="574"/>
      <c r="BG70" s="575"/>
      <c r="BH70" s="30"/>
      <c r="BI70" s="559" t="s">
        <v>71</v>
      </c>
      <c r="BJ70" s="559"/>
      <c r="BK70" s="559"/>
      <c r="BL70" s="559"/>
      <c r="BM70" s="559"/>
      <c r="BN70" s="559"/>
      <c r="BO70" s="559"/>
      <c r="BP70" s="559"/>
      <c r="BQ70" s="559"/>
      <c r="BR70" s="559"/>
      <c r="BS70" s="559"/>
      <c r="BT70" s="559"/>
      <c r="BU70" s="560"/>
      <c r="BV70" s="308">
        <f>(BV10*2-BV82)/2</f>
        <v>0</v>
      </c>
      <c r="BW70" s="309"/>
      <c r="BX70" s="309"/>
      <c r="BY70" s="309"/>
      <c r="BZ70" s="309"/>
      <c r="CA70" s="309"/>
      <c r="CB70" s="309"/>
      <c r="CC70" s="309"/>
      <c r="CD70" s="309"/>
      <c r="CE70" s="309"/>
      <c r="CF70" s="309"/>
      <c r="CG70" s="309"/>
      <c r="CH70" s="309"/>
      <c r="CI70" s="309"/>
      <c r="CJ70" s="309"/>
      <c r="CK70" s="310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</row>
    <row r="71" spans="1:105" s="31" customFormat="1" ht="15">
      <c r="A71" s="402"/>
      <c r="B71" s="402"/>
      <c r="C71" s="402"/>
      <c r="D71" s="402"/>
      <c r="E71" s="402"/>
      <c r="F71" s="402"/>
      <c r="G71" s="30"/>
      <c r="H71" s="574" t="s">
        <v>710</v>
      </c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  <c r="AT71" s="574"/>
      <c r="AU71" s="574"/>
      <c r="AV71" s="574"/>
      <c r="AW71" s="574"/>
      <c r="AX71" s="574"/>
      <c r="AY71" s="574"/>
      <c r="AZ71" s="574"/>
      <c r="BA71" s="574"/>
      <c r="BB71" s="574"/>
      <c r="BC71" s="574"/>
      <c r="BD71" s="574"/>
      <c r="BE71" s="574"/>
      <c r="BF71" s="574"/>
      <c r="BG71" s="575"/>
      <c r="BH71" s="30"/>
      <c r="BI71" s="559" t="s">
        <v>71</v>
      </c>
      <c r="BJ71" s="559"/>
      <c r="BK71" s="559"/>
      <c r="BL71" s="559"/>
      <c r="BM71" s="559"/>
      <c r="BN71" s="559"/>
      <c r="BO71" s="559"/>
      <c r="BP71" s="559"/>
      <c r="BQ71" s="559"/>
      <c r="BR71" s="559"/>
      <c r="BS71" s="559"/>
      <c r="BT71" s="559"/>
      <c r="BU71" s="560"/>
      <c r="BV71" s="308">
        <f>(BV11*2-BV83)/2</f>
        <v>59522.6</v>
      </c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09"/>
      <c r="CJ71" s="309"/>
      <c r="CK71" s="310"/>
      <c r="CL71" s="292">
        <f>(CL11*2-CL83)/2</f>
        <v>55415</v>
      </c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</row>
    <row r="72" spans="1:105" s="31" customFormat="1" ht="15">
      <c r="A72" s="402"/>
      <c r="B72" s="402"/>
      <c r="C72" s="402"/>
      <c r="D72" s="402"/>
      <c r="E72" s="402"/>
      <c r="F72" s="402"/>
      <c r="G72" s="30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549"/>
      <c r="AA72" s="549"/>
      <c r="AB72" s="549"/>
      <c r="AC72" s="549"/>
      <c r="AD72" s="549"/>
      <c r="AE72" s="549"/>
      <c r="AF72" s="549"/>
      <c r="AG72" s="549"/>
      <c r="AH72" s="549"/>
      <c r="AI72" s="549"/>
      <c r="AJ72" s="549"/>
      <c r="AK72" s="549"/>
      <c r="AL72" s="549"/>
      <c r="AM72" s="549"/>
      <c r="AN72" s="549"/>
      <c r="AO72" s="549"/>
      <c r="AP72" s="549"/>
      <c r="AQ72" s="549"/>
      <c r="AR72" s="549"/>
      <c r="AS72" s="549"/>
      <c r="AT72" s="549"/>
      <c r="AU72" s="549"/>
      <c r="AV72" s="549"/>
      <c r="AW72" s="549"/>
      <c r="AX72" s="549"/>
      <c r="AY72" s="549"/>
      <c r="AZ72" s="549"/>
      <c r="BA72" s="549"/>
      <c r="BB72" s="549"/>
      <c r="BC72" s="549"/>
      <c r="BD72" s="549"/>
      <c r="BE72" s="549"/>
      <c r="BF72" s="549"/>
      <c r="BG72" s="573"/>
      <c r="BH72" s="30"/>
      <c r="BI72" s="559"/>
      <c r="BJ72" s="559"/>
      <c r="BK72" s="559"/>
      <c r="BL72" s="559"/>
      <c r="BM72" s="559"/>
      <c r="BN72" s="559"/>
      <c r="BO72" s="559"/>
      <c r="BP72" s="559"/>
      <c r="BQ72" s="559"/>
      <c r="BR72" s="559"/>
      <c r="BS72" s="559"/>
      <c r="BT72" s="559"/>
      <c r="BU72" s="560"/>
      <c r="BV72" s="308"/>
      <c r="BW72" s="309"/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309"/>
      <c r="CI72" s="309"/>
      <c r="CJ72" s="309"/>
      <c r="CK72" s="310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</row>
    <row r="73" spans="1:105" s="31" customFormat="1" ht="15">
      <c r="A73" s="402" t="s">
        <v>910</v>
      </c>
      <c r="B73" s="402"/>
      <c r="C73" s="402"/>
      <c r="D73" s="402"/>
      <c r="E73" s="402"/>
      <c r="F73" s="402"/>
      <c r="G73" s="30"/>
      <c r="H73" s="549" t="s">
        <v>724</v>
      </c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49"/>
      <c r="V73" s="549"/>
      <c r="W73" s="549"/>
      <c r="X73" s="549"/>
      <c r="Y73" s="549"/>
      <c r="Z73" s="549"/>
      <c r="AA73" s="549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549"/>
      <c r="AN73" s="549"/>
      <c r="AO73" s="549"/>
      <c r="AP73" s="549"/>
      <c r="AQ73" s="549"/>
      <c r="AR73" s="549"/>
      <c r="AS73" s="549"/>
      <c r="AT73" s="549"/>
      <c r="AU73" s="549"/>
      <c r="AV73" s="549"/>
      <c r="AW73" s="549"/>
      <c r="AX73" s="549"/>
      <c r="AY73" s="549"/>
      <c r="AZ73" s="549"/>
      <c r="BA73" s="549"/>
      <c r="BB73" s="549"/>
      <c r="BC73" s="549"/>
      <c r="BD73" s="549"/>
      <c r="BE73" s="549"/>
      <c r="BF73" s="549"/>
      <c r="BG73" s="573"/>
      <c r="BH73" s="30"/>
      <c r="BI73" s="559"/>
      <c r="BJ73" s="559"/>
      <c r="BK73" s="559"/>
      <c r="BL73" s="559"/>
      <c r="BM73" s="559"/>
      <c r="BN73" s="559"/>
      <c r="BO73" s="559"/>
      <c r="BP73" s="559"/>
      <c r="BQ73" s="559"/>
      <c r="BR73" s="559"/>
      <c r="BS73" s="559"/>
      <c r="BT73" s="559"/>
      <c r="BU73" s="560"/>
      <c r="BV73" s="578">
        <f>BV79/BV7*100</f>
        <v>7.251459316206121</v>
      </c>
      <c r="BW73" s="579"/>
      <c r="BX73" s="579"/>
      <c r="BY73" s="579"/>
      <c r="BZ73" s="579"/>
      <c r="CA73" s="579"/>
      <c r="CB73" s="579"/>
      <c r="CC73" s="579"/>
      <c r="CD73" s="579"/>
      <c r="CE73" s="579"/>
      <c r="CF73" s="579"/>
      <c r="CG73" s="579"/>
      <c r="CH73" s="579"/>
      <c r="CI73" s="579"/>
      <c r="CJ73" s="579"/>
      <c r="CK73" s="580"/>
      <c r="CL73" s="421">
        <f>CL79/CL7*100</f>
        <v>7.81840799083665</v>
      </c>
      <c r="CM73" s="421"/>
      <c r="CN73" s="421"/>
      <c r="CO73" s="421"/>
      <c r="CP73" s="421"/>
      <c r="CQ73" s="421"/>
      <c r="CR73" s="421"/>
      <c r="CS73" s="421"/>
      <c r="CT73" s="421"/>
      <c r="CU73" s="421"/>
      <c r="CV73" s="421"/>
      <c r="CW73" s="421"/>
      <c r="CX73" s="421"/>
      <c r="CY73" s="421"/>
      <c r="CZ73" s="421"/>
      <c r="DA73" s="421"/>
    </row>
    <row r="74" spans="1:105" s="31" customFormat="1" ht="15">
      <c r="A74" s="402"/>
      <c r="B74" s="402"/>
      <c r="C74" s="402"/>
      <c r="D74" s="402"/>
      <c r="E74" s="402"/>
      <c r="F74" s="402"/>
      <c r="G74" s="30"/>
      <c r="H74" s="574" t="s">
        <v>707</v>
      </c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  <c r="BA74" s="574"/>
      <c r="BB74" s="574"/>
      <c r="BC74" s="574"/>
      <c r="BD74" s="574"/>
      <c r="BE74" s="574"/>
      <c r="BF74" s="574"/>
      <c r="BG74" s="575"/>
      <c r="BH74" s="30"/>
      <c r="BI74" s="559" t="s">
        <v>941</v>
      </c>
      <c r="BJ74" s="559"/>
      <c r="BK74" s="559"/>
      <c r="BL74" s="559"/>
      <c r="BM74" s="559"/>
      <c r="BN74" s="559"/>
      <c r="BO74" s="559"/>
      <c r="BP74" s="559"/>
      <c r="BQ74" s="559"/>
      <c r="BR74" s="559"/>
      <c r="BS74" s="559"/>
      <c r="BT74" s="559"/>
      <c r="BU74" s="560"/>
      <c r="BV74" s="578"/>
      <c r="BW74" s="579"/>
      <c r="BX74" s="579"/>
      <c r="BY74" s="579"/>
      <c r="BZ74" s="579"/>
      <c r="CA74" s="579"/>
      <c r="CB74" s="579"/>
      <c r="CC74" s="579"/>
      <c r="CD74" s="579"/>
      <c r="CE74" s="579"/>
      <c r="CF74" s="579"/>
      <c r="CG74" s="579"/>
      <c r="CH74" s="579"/>
      <c r="CI74" s="579"/>
      <c r="CJ74" s="579"/>
      <c r="CK74" s="580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</row>
    <row r="75" spans="1:105" s="31" customFormat="1" ht="15">
      <c r="A75" s="402"/>
      <c r="B75" s="402"/>
      <c r="C75" s="402"/>
      <c r="D75" s="402"/>
      <c r="E75" s="402"/>
      <c r="F75" s="402"/>
      <c r="G75" s="30"/>
      <c r="H75" s="574" t="s">
        <v>708</v>
      </c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  <c r="AA75" s="574"/>
      <c r="AB75" s="574"/>
      <c r="AC75" s="574"/>
      <c r="AD75" s="574"/>
      <c r="AE75" s="574"/>
      <c r="AF75" s="574"/>
      <c r="AG75" s="574"/>
      <c r="AH75" s="574"/>
      <c r="AI75" s="574"/>
      <c r="AJ75" s="574"/>
      <c r="AK75" s="574"/>
      <c r="AL75" s="574"/>
      <c r="AM75" s="574"/>
      <c r="AN75" s="574"/>
      <c r="AO75" s="574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  <c r="BA75" s="574"/>
      <c r="BB75" s="574"/>
      <c r="BC75" s="574"/>
      <c r="BD75" s="574"/>
      <c r="BE75" s="574"/>
      <c r="BF75" s="574"/>
      <c r="BG75" s="575"/>
      <c r="BH75" s="30"/>
      <c r="BI75" s="559" t="s">
        <v>941</v>
      </c>
      <c r="BJ75" s="559"/>
      <c r="BK75" s="559"/>
      <c r="BL75" s="559"/>
      <c r="BM75" s="559"/>
      <c r="BN75" s="559"/>
      <c r="BO75" s="559"/>
      <c r="BP75" s="559"/>
      <c r="BQ75" s="559"/>
      <c r="BR75" s="559"/>
      <c r="BS75" s="559"/>
      <c r="BT75" s="559"/>
      <c r="BU75" s="560"/>
      <c r="BV75" s="578"/>
      <c r="BW75" s="579"/>
      <c r="BX75" s="579"/>
      <c r="BY75" s="579"/>
      <c r="BZ75" s="579"/>
      <c r="CA75" s="579"/>
      <c r="CB75" s="579"/>
      <c r="CC75" s="579"/>
      <c r="CD75" s="579"/>
      <c r="CE75" s="579"/>
      <c r="CF75" s="579"/>
      <c r="CG75" s="579"/>
      <c r="CH75" s="579"/>
      <c r="CI75" s="579"/>
      <c r="CJ75" s="579"/>
      <c r="CK75" s="580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</row>
    <row r="76" spans="1:105" s="31" customFormat="1" ht="15">
      <c r="A76" s="402"/>
      <c r="B76" s="402"/>
      <c r="C76" s="402"/>
      <c r="D76" s="402"/>
      <c r="E76" s="402"/>
      <c r="F76" s="402"/>
      <c r="G76" s="30"/>
      <c r="H76" s="574" t="s">
        <v>709</v>
      </c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  <c r="BA76" s="574"/>
      <c r="BB76" s="574"/>
      <c r="BC76" s="574"/>
      <c r="BD76" s="574"/>
      <c r="BE76" s="574"/>
      <c r="BF76" s="574"/>
      <c r="BG76" s="575"/>
      <c r="BH76" s="30"/>
      <c r="BI76" s="559" t="s">
        <v>941</v>
      </c>
      <c r="BJ76" s="559"/>
      <c r="BK76" s="559"/>
      <c r="BL76" s="559"/>
      <c r="BM76" s="559"/>
      <c r="BN76" s="559"/>
      <c r="BO76" s="559"/>
      <c r="BP76" s="559"/>
      <c r="BQ76" s="559"/>
      <c r="BR76" s="559"/>
      <c r="BS76" s="559"/>
      <c r="BT76" s="559"/>
      <c r="BU76" s="560"/>
      <c r="BV76" s="578"/>
      <c r="BW76" s="579"/>
      <c r="BX76" s="579"/>
      <c r="BY76" s="579"/>
      <c r="BZ76" s="579"/>
      <c r="CA76" s="579"/>
      <c r="CB76" s="579"/>
      <c r="CC76" s="579"/>
      <c r="CD76" s="579"/>
      <c r="CE76" s="579"/>
      <c r="CF76" s="579"/>
      <c r="CG76" s="579"/>
      <c r="CH76" s="579"/>
      <c r="CI76" s="579"/>
      <c r="CJ76" s="579"/>
      <c r="CK76" s="580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</row>
    <row r="77" spans="1:105" s="31" customFormat="1" ht="15">
      <c r="A77" s="402"/>
      <c r="B77" s="402"/>
      <c r="C77" s="402"/>
      <c r="D77" s="402"/>
      <c r="E77" s="402"/>
      <c r="F77" s="402"/>
      <c r="G77" s="30"/>
      <c r="H77" s="574" t="s">
        <v>710</v>
      </c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4"/>
      <c r="AW77" s="574"/>
      <c r="AX77" s="574"/>
      <c r="AY77" s="574"/>
      <c r="AZ77" s="574"/>
      <c r="BA77" s="574"/>
      <c r="BB77" s="574"/>
      <c r="BC77" s="574"/>
      <c r="BD77" s="574"/>
      <c r="BE77" s="574"/>
      <c r="BF77" s="574"/>
      <c r="BG77" s="575"/>
      <c r="BH77" s="30"/>
      <c r="BI77" s="559" t="s">
        <v>941</v>
      </c>
      <c r="BJ77" s="559"/>
      <c r="BK77" s="559"/>
      <c r="BL77" s="559"/>
      <c r="BM77" s="559"/>
      <c r="BN77" s="559"/>
      <c r="BO77" s="559"/>
      <c r="BP77" s="559"/>
      <c r="BQ77" s="559"/>
      <c r="BR77" s="559"/>
      <c r="BS77" s="559"/>
      <c r="BT77" s="559"/>
      <c r="BU77" s="560"/>
      <c r="BV77" s="578"/>
      <c r="BW77" s="579"/>
      <c r="BX77" s="579"/>
      <c r="BY77" s="579"/>
      <c r="BZ77" s="579"/>
      <c r="CA77" s="579"/>
      <c r="CB77" s="579"/>
      <c r="CC77" s="579"/>
      <c r="CD77" s="579"/>
      <c r="CE77" s="579"/>
      <c r="CF77" s="579"/>
      <c r="CG77" s="579"/>
      <c r="CH77" s="579"/>
      <c r="CI77" s="579"/>
      <c r="CJ77" s="579"/>
      <c r="CK77" s="580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</row>
    <row r="78" spans="1:105" s="31" customFormat="1" ht="15">
      <c r="A78" s="402"/>
      <c r="B78" s="402"/>
      <c r="C78" s="402"/>
      <c r="D78" s="402"/>
      <c r="E78" s="402"/>
      <c r="F78" s="402"/>
      <c r="G78" s="30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N78" s="549"/>
      <c r="AO78" s="549"/>
      <c r="AP78" s="549"/>
      <c r="AQ78" s="549"/>
      <c r="AR78" s="549"/>
      <c r="AS78" s="549"/>
      <c r="AT78" s="549"/>
      <c r="AU78" s="549"/>
      <c r="AV78" s="549"/>
      <c r="AW78" s="549"/>
      <c r="AX78" s="549"/>
      <c r="AY78" s="549"/>
      <c r="AZ78" s="549"/>
      <c r="BA78" s="549"/>
      <c r="BB78" s="549"/>
      <c r="BC78" s="549"/>
      <c r="BD78" s="549"/>
      <c r="BE78" s="549"/>
      <c r="BF78" s="549"/>
      <c r="BG78" s="573"/>
      <c r="BH78" s="30"/>
      <c r="BI78" s="559"/>
      <c r="BJ78" s="559"/>
      <c r="BK78" s="559"/>
      <c r="BL78" s="559"/>
      <c r="BM78" s="559"/>
      <c r="BN78" s="559"/>
      <c r="BO78" s="559"/>
      <c r="BP78" s="559"/>
      <c r="BQ78" s="559"/>
      <c r="BR78" s="559"/>
      <c r="BS78" s="559"/>
      <c r="BT78" s="559"/>
      <c r="BU78" s="560"/>
      <c r="BV78" s="308"/>
      <c r="BW78" s="309"/>
      <c r="BX78" s="309"/>
      <c r="BY78" s="309"/>
      <c r="BZ78" s="309"/>
      <c r="CA78" s="309"/>
      <c r="CB78" s="309"/>
      <c r="CC78" s="309"/>
      <c r="CD78" s="309"/>
      <c r="CE78" s="309"/>
      <c r="CF78" s="309"/>
      <c r="CG78" s="309"/>
      <c r="CH78" s="309"/>
      <c r="CI78" s="309"/>
      <c r="CJ78" s="309"/>
      <c r="CK78" s="310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</row>
    <row r="79" spans="1:105" s="31" customFormat="1" ht="15">
      <c r="A79" s="402" t="s">
        <v>922</v>
      </c>
      <c r="B79" s="402"/>
      <c r="C79" s="402"/>
      <c r="D79" s="402"/>
      <c r="E79" s="402"/>
      <c r="F79" s="402"/>
      <c r="G79" s="30"/>
      <c r="H79" s="549" t="s">
        <v>725</v>
      </c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N79" s="549"/>
      <c r="AO79" s="549"/>
      <c r="AP79" s="549"/>
      <c r="AQ79" s="549"/>
      <c r="AR79" s="549"/>
      <c r="AS79" s="549"/>
      <c r="AT79" s="549"/>
      <c r="AU79" s="549"/>
      <c r="AV79" s="549"/>
      <c r="AW79" s="549"/>
      <c r="AX79" s="549"/>
      <c r="AY79" s="549"/>
      <c r="AZ79" s="549"/>
      <c r="BA79" s="549"/>
      <c r="BB79" s="549"/>
      <c r="BC79" s="549"/>
      <c r="BD79" s="549"/>
      <c r="BE79" s="549"/>
      <c r="BF79" s="549"/>
      <c r="BG79" s="573"/>
      <c r="BH79" s="30"/>
      <c r="BI79" s="559" t="s">
        <v>71</v>
      </c>
      <c r="BJ79" s="559"/>
      <c r="BK79" s="559"/>
      <c r="BL79" s="559"/>
      <c r="BM79" s="559"/>
      <c r="BN79" s="559"/>
      <c r="BO79" s="559"/>
      <c r="BP79" s="559"/>
      <c r="BQ79" s="559"/>
      <c r="BR79" s="559"/>
      <c r="BS79" s="559"/>
      <c r="BT79" s="559"/>
      <c r="BU79" s="560"/>
      <c r="BV79" s="308">
        <f>BV80+BV81+BV83</f>
        <v>5078.400000000001</v>
      </c>
      <c r="BW79" s="309"/>
      <c r="BX79" s="309"/>
      <c r="BY79" s="309"/>
      <c r="BZ79" s="309"/>
      <c r="CA79" s="309"/>
      <c r="CB79" s="309"/>
      <c r="CC79" s="309"/>
      <c r="CD79" s="309"/>
      <c r="CE79" s="309"/>
      <c r="CF79" s="309"/>
      <c r="CG79" s="309"/>
      <c r="CH79" s="309"/>
      <c r="CI79" s="309"/>
      <c r="CJ79" s="309"/>
      <c r="CK79" s="310"/>
      <c r="CL79" s="308">
        <f>CL80+CL81+CL83</f>
        <v>5078.400000000001</v>
      </c>
      <c r="CM79" s="309"/>
      <c r="CN79" s="309"/>
      <c r="CO79" s="309"/>
      <c r="CP79" s="309"/>
      <c r="CQ79" s="309"/>
      <c r="CR79" s="309"/>
      <c r="CS79" s="309"/>
      <c r="CT79" s="309"/>
      <c r="CU79" s="309"/>
      <c r="CV79" s="309"/>
      <c r="CW79" s="309"/>
      <c r="CX79" s="309"/>
      <c r="CY79" s="309"/>
      <c r="CZ79" s="309"/>
      <c r="DA79" s="310"/>
    </row>
    <row r="80" spans="1:105" s="31" customFormat="1" ht="15">
      <c r="A80" s="402"/>
      <c r="B80" s="402"/>
      <c r="C80" s="402"/>
      <c r="D80" s="402"/>
      <c r="E80" s="402"/>
      <c r="F80" s="402"/>
      <c r="G80" s="30"/>
      <c r="H80" s="574" t="s">
        <v>707</v>
      </c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  <c r="BA80" s="574"/>
      <c r="BB80" s="574"/>
      <c r="BC80" s="574"/>
      <c r="BD80" s="574"/>
      <c r="BE80" s="574"/>
      <c r="BF80" s="574"/>
      <c r="BG80" s="575"/>
      <c r="BH80" s="30"/>
      <c r="BI80" s="559" t="s">
        <v>71</v>
      </c>
      <c r="BJ80" s="559"/>
      <c r="BK80" s="559"/>
      <c r="BL80" s="559"/>
      <c r="BM80" s="559"/>
      <c r="BN80" s="559"/>
      <c r="BO80" s="559"/>
      <c r="BP80" s="559"/>
      <c r="BQ80" s="559"/>
      <c r="BR80" s="559"/>
      <c r="BS80" s="559"/>
      <c r="BT80" s="559"/>
      <c r="BU80" s="560"/>
      <c r="BV80" s="308">
        <f>53.3*12</f>
        <v>639.5999999999999</v>
      </c>
      <c r="BW80" s="309"/>
      <c r="BX80" s="309"/>
      <c r="BY80" s="309"/>
      <c r="BZ80" s="309"/>
      <c r="CA80" s="309"/>
      <c r="CB80" s="309"/>
      <c r="CC80" s="309"/>
      <c r="CD80" s="309"/>
      <c r="CE80" s="309"/>
      <c r="CF80" s="309"/>
      <c r="CG80" s="309"/>
      <c r="CH80" s="309"/>
      <c r="CI80" s="309"/>
      <c r="CJ80" s="309"/>
      <c r="CK80" s="310"/>
      <c r="CL80" s="308">
        <f>53.3*12</f>
        <v>639.5999999999999</v>
      </c>
      <c r="CM80" s="309"/>
      <c r="CN80" s="309"/>
      <c r="CO80" s="309"/>
      <c r="CP80" s="309"/>
      <c r="CQ80" s="309"/>
      <c r="CR80" s="309"/>
      <c r="CS80" s="309"/>
      <c r="CT80" s="309"/>
      <c r="CU80" s="309"/>
      <c r="CV80" s="309"/>
      <c r="CW80" s="309"/>
      <c r="CX80" s="309"/>
      <c r="CY80" s="309"/>
      <c r="CZ80" s="309"/>
      <c r="DA80" s="310"/>
    </row>
    <row r="81" spans="1:105" s="31" customFormat="1" ht="15">
      <c r="A81" s="402"/>
      <c r="B81" s="402"/>
      <c r="C81" s="402"/>
      <c r="D81" s="402"/>
      <c r="E81" s="402"/>
      <c r="F81" s="402"/>
      <c r="G81" s="30"/>
      <c r="H81" s="574" t="s">
        <v>708</v>
      </c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AT81" s="574"/>
      <c r="AU81" s="574"/>
      <c r="AV81" s="574"/>
      <c r="AW81" s="574"/>
      <c r="AX81" s="574"/>
      <c r="AY81" s="574"/>
      <c r="AZ81" s="574"/>
      <c r="BA81" s="574"/>
      <c r="BB81" s="574"/>
      <c r="BC81" s="574"/>
      <c r="BD81" s="574"/>
      <c r="BE81" s="574"/>
      <c r="BF81" s="574"/>
      <c r="BG81" s="575"/>
      <c r="BH81" s="30"/>
      <c r="BI81" s="559" t="s">
        <v>71</v>
      </c>
      <c r="BJ81" s="559"/>
      <c r="BK81" s="559"/>
      <c r="BL81" s="559"/>
      <c r="BM81" s="559"/>
      <c r="BN81" s="559"/>
      <c r="BO81" s="559"/>
      <c r="BP81" s="559"/>
      <c r="BQ81" s="559"/>
      <c r="BR81" s="559"/>
      <c r="BS81" s="559"/>
      <c r="BT81" s="559"/>
      <c r="BU81" s="560"/>
      <c r="BV81" s="308">
        <f>27.6*12</f>
        <v>331.20000000000005</v>
      </c>
      <c r="BW81" s="309"/>
      <c r="BX81" s="309"/>
      <c r="BY81" s="309"/>
      <c r="BZ81" s="309"/>
      <c r="CA81" s="309"/>
      <c r="CB81" s="309"/>
      <c r="CC81" s="309"/>
      <c r="CD81" s="309"/>
      <c r="CE81" s="309"/>
      <c r="CF81" s="309"/>
      <c r="CG81" s="309"/>
      <c r="CH81" s="309"/>
      <c r="CI81" s="309"/>
      <c r="CJ81" s="309"/>
      <c r="CK81" s="310"/>
      <c r="CL81" s="308">
        <f>27.6*12</f>
        <v>331.20000000000005</v>
      </c>
      <c r="CM81" s="309"/>
      <c r="CN81" s="309"/>
      <c r="CO81" s="309"/>
      <c r="CP81" s="309"/>
      <c r="CQ81" s="309"/>
      <c r="CR81" s="309"/>
      <c r="CS81" s="309"/>
      <c r="CT81" s="309"/>
      <c r="CU81" s="309"/>
      <c r="CV81" s="309"/>
      <c r="CW81" s="309"/>
      <c r="CX81" s="309"/>
      <c r="CY81" s="309"/>
      <c r="CZ81" s="309"/>
      <c r="DA81" s="310"/>
    </row>
    <row r="82" spans="1:105" s="31" customFormat="1" ht="15">
      <c r="A82" s="402"/>
      <c r="B82" s="402"/>
      <c r="C82" s="402"/>
      <c r="D82" s="402"/>
      <c r="E82" s="402"/>
      <c r="F82" s="402"/>
      <c r="G82" s="30"/>
      <c r="H82" s="574" t="s">
        <v>709</v>
      </c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  <c r="BA82" s="574"/>
      <c r="BB82" s="574"/>
      <c r="BC82" s="574"/>
      <c r="BD82" s="574"/>
      <c r="BE82" s="574"/>
      <c r="BF82" s="574"/>
      <c r="BG82" s="575"/>
      <c r="BH82" s="30"/>
      <c r="BI82" s="559" t="s">
        <v>71</v>
      </c>
      <c r="BJ82" s="559"/>
      <c r="BK82" s="559"/>
      <c r="BL82" s="559"/>
      <c r="BM82" s="559"/>
      <c r="BN82" s="559"/>
      <c r="BO82" s="559"/>
      <c r="BP82" s="559"/>
      <c r="BQ82" s="559"/>
      <c r="BR82" s="559"/>
      <c r="BS82" s="559"/>
      <c r="BT82" s="559"/>
      <c r="BU82" s="560"/>
      <c r="BV82" s="308"/>
      <c r="BW82" s="309"/>
      <c r="BX82" s="309"/>
      <c r="BY82" s="309"/>
      <c r="BZ82" s="309"/>
      <c r="CA82" s="309"/>
      <c r="CB82" s="309"/>
      <c r="CC82" s="309"/>
      <c r="CD82" s="309"/>
      <c r="CE82" s="309"/>
      <c r="CF82" s="309"/>
      <c r="CG82" s="309"/>
      <c r="CH82" s="309"/>
      <c r="CI82" s="309"/>
      <c r="CJ82" s="309"/>
      <c r="CK82" s="310"/>
      <c r="CL82" s="308"/>
      <c r="CM82" s="309"/>
      <c r="CN82" s="309"/>
      <c r="CO82" s="309"/>
      <c r="CP82" s="309"/>
      <c r="CQ82" s="309"/>
      <c r="CR82" s="309"/>
      <c r="CS82" s="309"/>
      <c r="CT82" s="309"/>
      <c r="CU82" s="309"/>
      <c r="CV82" s="309"/>
      <c r="CW82" s="309"/>
      <c r="CX82" s="309"/>
      <c r="CY82" s="309"/>
      <c r="CZ82" s="309"/>
      <c r="DA82" s="310"/>
    </row>
    <row r="83" spans="1:105" s="31" customFormat="1" ht="15">
      <c r="A83" s="402"/>
      <c r="B83" s="402"/>
      <c r="C83" s="402"/>
      <c r="D83" s="402"/>
      <c r="E83" s="402"/>
      <c r="F83" s="402"/>
      <c r="G83" s="30"/>
      <c r="H83" s="574" t="s">
        <v>710</v>
      </c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  <c r="BA83" s="574"/>
      <c r="BB83" s="574"/>
      <c r="BC83" s="574"/>
      <c r="BD83" s="574"/>
      <c r="BE83" s="574"/>
      <c r="BF83" s="574"/>
      <c r="BG83" s="575"/>
      <c r="BH83" s="30"/>
      <c r="BI83" s="559" t="s">
        <v>71</v>
      </c>
      <c r="BJ83" s="559"/>
      <c r="BK83" s="559"/>
      <c r="BL83" s="559"/>
      <c r="BM83" s="559"/>
      <c r="BN83" s="559"/>
      <c r="BO83" s="559"/>
      <c r="BP83" s="559"/>
      <c r="BQ83" s="559"/>
      <c r="BR83" s="559"/>
      <c r="BS83" s="559"/>
      <c r="BT83" s="559"/>
      <c r="BU83" s="560"/>
      <c r="BV83" s="308">
        <f>342.3*12</f>
        <v>4107.6</v>
      </c>
      <c r="BW83" s="309"/>
      <c r="BX83" s="309"/>
      <c r="BY83" s="309"/>
      <c r="BZ83" s="309"/>
      <c r="CA83" s="309"/>
      <c r="CB83" s="309"/>
      <c r="CC83" s="309"/>
      <c r="CD83" s="309"/>
      <c r="CE83" s="309"/>
      <c r="CF83" s="309"/>
      <c r="CG83" s="309"/>
      <c r="CH83" s="309"/>
      <c r="CI83" s="309"/>
      <c r="CJ83" s="309"/>
      <c r="CK83" s="310"/>
      <c r="CL83" s="308">
        <f>342.3*12</f>
        <v>4107.6</v>
      </c>
      <c r="CM83" s="309"/>
      <c r="CN83" s="309"/>
      <c r="CO83" s="309"/>
      <c r="CP83" s="309"/>
      <c r="CQ83" s="309"/>
      <c r="CR83" s="309"/>
      <c r="CS83" s="309"/>
      <c r="CT83" s="309"/>
      <c r="CU83" s="309"/>
      <c r="CV83" s="309"/>
      <c r="CW83" s="309"/>
      <c r="CX83" s="309"/>
      <c r="CY83" s="309"/>
      <c r="CZ83" s="309"/>
      <c r="DA83" s="310"/>
    </row>
    <row r="84" spans="1:105" s="31" customFormat="1" ht="15" customHeight="1" hidden="1">
      <c r="A84" s="402"/>
      <c r="B84" s="402"/>
      <c r="C84" s="402"/>
      <c r="D84" s="402"/>
      <c r="E84" s="402"/>
      <c r="F84" s="402"/>
      <c r="G84" s="30"/>
      <c r="H84" s="574" t="s">
        <v>711</v>
      </c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  <c r="BA84" s="574"/>
      <c r="BB84" s="574"/>
      <c r="BC84" s="574"/>
      <c r="BD84" s="574"/>
      <c r="BE84" s="574"/>
      <c r="BF84" s="574"/>
      <c r="BG84" s="575"/>
      <c r="BH84" s="30"/>
      <c r="BI84" s="559" t="s">
        <v>71</v>
      </c>
      <c r="BJ84" s="559"/>
      <c r="BK84" s="559"/>
      <c r="BL84" s="559"/>
      <c r="BM84" s="559"/>
      <c r="BN84" s="559"/>
      <c r="BO84" s="559"/>
      <c r="BP84" s="559"/>
      <c r="BQ84" s="559"/>
      <c r="BR84" s="559"/>
      <c r="BS84" s="559"/>
      <c r="BT84" s="559"/>
      <c r="BU84" s="560"/>
      <c r="BV84" s="308"/>
      <c r="BW84" s="309"/>
      <c r="BX84" s="309"/>
      <c r="BY84" s="309"/>
      <c r="BZ84" s="309"/>
      <c r="CA84" s="309"/>
      <c r="CB84" s="309"/>
      <c r="CC84" s="309"/>
      <c r="CD84" s="309"/>
      <c r="CE84" s="309"/>
      <c r="CF84" s="309"/>
      <c r="CG84" s="309"/>
      <c r="CH84" s="309"/>
      <c r="CI84" s="309"/>
      <c r="CJ84" s="309"/>
      <c r="CK84" s="310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</row>
    <row r="85" spans="1:105" s="31" customFormat="1" ht="15" customHeight="1" hidden="1">
      <c r="A85" s="402"/>
      <c r="B85" s="402"/>
      <c r="C85" s="402"/>
      <c r="D85" s="402"/>
      <c r="E85" s="402"/>
      <c r="F85" s="402"/>
      <c r="G85" s="30"/>
      <c r="H85" s="576" t="s">
        <v>712</v>
      </c>
      <c r="I85" s="576"/>
      <c r="J85" s="576"/>
      <c r="K85" s="576"/>
      <c r="L85" s="576"/>
      <c r="M85" s="576"/>
      <c r="N85" s="576"/>
      <c r="O85" s="576"/>
      <c r="P85" s="576"/>
      <c r="Q85" s="576"/>
      <c r="R85" s="576"/>
      <c r="S85" s="576"/>
      <c r="T85" s="576"/>
      <c r="U85" s="576"/>
      <c r="V85" s="576"/>
      <c r="W85" s="576"/>
      <c r="X85" s="576"/>
      <c r="Y85" s="576"/>
      <c r="Z85" s="576"/>
      <c r="AA85" s="576"/>
      <c r="AB85" s="576"/>
      <c r="AC85" s="576"/>
      <c r="AD85" s="576"/>
      <c r="AE85" s="576"/>
      <c r="AF85" s="576"/>
      <c r="AG85" s="576"/>
      <c r="AH85" s="576"/>
      <c r="AI85" s="576"/>
      <c r="AJ85" s="576"/>
      <c r="AK85" s="576"/>
      <c r="AL85" s="576"/>
      <c r="AM85" s="576"/>
      <c r="AN85" s="576"/>
      <c r="AO85" s="576"/>
      <c r="AP85" s="576"/>
      <c r="AQ85" s="576"/>
      <c r="AR85" s="576"/>
      <c r="AS85" s="576"/>
      <c r="AT85" s="576"/>
      <c r="AU85" s="576"/>
      <c r="AV85" s="576"/>
      <c r="AW85" s="576"/>
      <c r="AX85" s="576"/>
      <c r="AY85" s="576"/>
      <c r="AZ85" s="576"/>
      <c r="BA85" s="576"/>
      <c r="BB85" s="576"/>
      <c r="BC85" s="576"/>
      <c r="BD85" s="576"/>
      <c r="BE85" s="576"/>
      <c r="BF85" s="576"/>
      <c r="BG85" s="577"/>
      <c r="BH85" s="30"/>
      <c r="BI85" s="559" t="s">
        <v>71</v>
      </c>
      <c r="BJ85" s="559"/>
      <c r="BK85" s="559"/>
      <c r="BL85" s="559"/>
      <c r="BM85" s="559"/>
      <c r="BN85" s="559"/>
      <c r="BO85" s="559"/>
      <c r="BP85" s="559"/>
      <c r="BQ85" s="559"/>
      <c r="BR85" s="559"/>
      <c r="BS85" s="559"/>
      <c r="BT85" s="559"/>
      <c r="BU85" s="560"/>
      <c r="BV85" s="308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10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</row>
    <row r="86" spans="1:105" s="31" customFormat="1" ht="15" customHeight="1" hidden="1">
      <c r="A86" s="402"/>
      <c r="B86" s="402"/>
      <c r="C86" s="402"/>
      <c r="D86" s="402"/>
      <c r="E86" s="402"/>
      <c r="F86" s="402"/>
      <c r="G86" s="30"/>
      <c r="H86" s="576" t="s">
        <v>713</v>
      </c>
      <c r="I86" s="576"/>
      <c r="J86" s="576"/>
      <c r="K86" s="576"/>
      <c r="L86" s="576"/>
      <c r="M86" s="576"/>
      <c r="N86" s="576"/>
      <c r="O86" s="576"/>
      <c r="P86" s="576"/>
      <c r="Q86" s="576"/>
      <c r="R86" s="576"/>
      <c r="S86" s="576"/>
      <c r="T86" s="576"/>
      <c r="U86" s="576"/>
      <c r="V86" s="576"/>
      <c r="W86" s="576"/>
      <c r="X86" s="576"/>
      <c r="Y86" s="576"/>
      <c r="Z86" s="576"/>
      <c r="AA86" s="576"/>
      <c r="AB86" s="576"/>
      <c r="AC86" s="576"/>
      <c r="AD86" s="576"/>
      <c r="AE86" s="576"/>
      <c r="AF86" s="576"/>
      <c r="AG86" s="576"/>
      <c r="AH86" s="576"/>
      <c r="AI86" s="576"/>
      <c r="AJ86" s="576"/>
      <c r="AK86" s="576"/>
      <c r="AL86" s="576"/>
      <c r="AM86" s="576"/>
      <c r="AN86" s="576"/>
      <c r="AO86" s="576"/>
      <c r="AP86" s="576"/>
      <c r="AQ86" s="576"/>
      <c r="AR86" s="576"/>
      <c r="AS86" s="576"/>
      <c r="AT86" s="576"/>
      <c r="AU86" s="576"/>
      <c r="AV86" s="576"/>
      <c r="AW86" s="576"/>
      <c r="AX86" s="576"/>
      <c r="AY86" s="576"/>
      <c r="AZ86" s="576"/>
      <c r="BA86" s="576"/>
      <c r="BB86" s="576"/>
      <c r="BC86" s="576"/>
      <c r="BD86" s="576"/>
      <c r="BE86" s="576"/>
      <c r="BF86" s="576"/>
      <c r="BG86" s="577"/>
      <c r="BH86" s="30"/>
      <c r="BI86" s="559" t="s">
        <v>71</v>
      </c>
      <c r="BJ86" s="559"/>
      <c r="BK86" s="559"/>
      <c r="BL86" s="559"/>
      <c r="BM86" s="559"/>
      <c r="BN86" s="559"/>
      <c r="BO86" s="559"/>
      <c r="BP86" s="559"/>
      <c r="BQ86" s="559"/>
      <c r="BR86" s="559"/>
      <c r="BS86" s="559"/>
      <c r="BT86" s="559"/>
      <c r="BU86" s="560"/>
      <c r="BV86" s="308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309"/>
      <c r="CI86" s="309"/>
      <c r="CJ86" s="309"/>
      <c r="CK86" s="310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</row>
    <row r="87" spans="1:105" s="31" customFormat="1" ht="15" customHeight="1" hidden="1">
      <c r="A87" s="402"/>
      <c r="B87" s="402"/>
      <c r="C87" s="402"/>
      <c r="D87" s="402"/>
      <c r="E87" s="402"/>
      <c r="F87" s="402"/>
      <c r="G87" s="30"/>
      <c r="H87" s="576" t="s">
        <v>714</v>
      </c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6"/>
      <c r="AL87" s="576"/>
      <c r="AM87" s="576"/>
      <c r="AN87" s="576"/>
      <c r="AO87" s="576"/>
      <c r="AP87" s="576"/>
      <c r="AQ87" s="576"/>
      <c r="AR87" s="576"/>
      <c r="AS87" s="576"/>
      <c r="AT87" s="576"/>
      <c r="AU87" s="576"/>
      <c r="AV87" s="576"/>
      <c r="AW87" s="576"/>
      <c r="AX87" s="576"/>
      <c r="AY87" s="576"/>
      <c r="AZ87" s="576"/>
      <c r="BA87" s="576"/>
      <c r="BB87" s="576"/>
      <c r="BC87" s="576"/>
      <c r="BD87" s="576"/>
      <c r="BE87" s="576"/>
      <c r="BF87" s="576"/>
      <c r="BG87" s="577"/>
      <c r="BH87" s="30"/>
      <c r="BI87" s="559" t="s">
        <v>71</v>
      </c>
      <c r="BJ87" s="559"/>
      <c r="BK87" s="559"/>
      <c r="BL87" s="559"/>
      <c r="BM87" s="559"/>
      <c r="BN87" s="559"/>
      <c r="BO87" s="559"/>
      <c r="BP87" s="559"/>
      <c r="BQ87" s="559"/>
      <c r="BR87" s="559"/>
      <c r="BS87" s="559"/>
      <c r="BT87" s="559"/>
      <c r="BU87" s="560"/>
      <c r="BV87" s="308"/>
      <c r="BW87" s="309"/>
      <c r="BX87" s="309"/>
      <c r="BY87" s="309"/>
      <c r="BZ87" s="309"/>
      <c r="CA87" s="309"/>
      <c r="CB87" s="309"/>
      <c r="CC87" s="309"/>
      <c r="CD87" s="309"/>
      <c r="CE87" s="309"/>
      <c r="CF87" s="309"/>
      <c r="CG87" s="309"/>
      <c r="CH87" s="309"/>
      <c r="CI87" s="309"/>
      <c r="CJ87" s="309"/>
      <c r="CK87" s="310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</row>
    <row r="88" spans="1:105" s="31" customFormat="1" ht="15" customHeight="1" hidden="1">
      <c r="A88" s="402"/>
      <c r="B88" s="402"/>
      <c r="C88" s="402"/>
      <c r="D88" s="402"/>
      <c r="E88" s="402"/>
      <c r="F88" s="402"/>
      <c r="G88" s="30"/>
      <c r="H88" s="576" t="s">
        <v>715</v>
      </c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6"/>
      <c r="AK88" s="576"/>
      <c r="AL88" s="576"/>
      <c r="AM88" s="576"/>
      <c r="AN88" s="576"/>
      <c r="AO88" s="576"/>
      <c r="AP88" s="576"/>
      <c r="AQ88" s="576"/>
      <c r="AR88" s="576"/>
      <c r="AS88" s="576"/>
      <c r="AT88" s="576"/>
      <c r="AU88" s="576"/>
      <c r="AV88" s="576"/>
      <c r="AW88" s="576"/>
      <c r="AX88" s="576"/>
      <c r="AY88" s="576"/>
      <c r="AZ88" s="576"/>
      <c r="BA88" s="576"/>
      <c r="BB88" s="576"/>
      <c r="BC88" s="576"/>
      <c r="BD88" s="576"/>
      <c r="BE88" s="576"/>
      <c r="BF88" s="576"/>
      <c r="BG88" s="577"/>
      <c r="BH88" s="30"/>
      <c r="BI88" s="559" t="s">
        <v>71</v>
      </c>
      <c r="BJ88" s="559"/>
      <c r="BK88" s="559"/>
      <c r="BL88" s="559"/>
      <c r="BM88" s="559"/>
      <c r="BN88" s="559"/>
      <c r="BO88" s="559"/>
      <c r="BP88" s="559"/>
      <c r="BQ88" s="559"/>
      <c r="BR88" s="559"/>
      <c r="BS88" s="559"/>
      <c r="BT88" s="559"/>
      <c r="BU88" s="560"/>
      <c r="BV88" s="308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10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</row>
    <row r="89" spans="1:105" s="31" customFormat="1" ht="15" customHeight="1" hidden="1">
      <c r="A89" s="402"/>
      <c r="B89" s="402"/>
      <c r="C89" s="402"/>
      <c r="D89" s="402"/>
      <c r="E89" s="402"/>
      <c r="F89" s="402"/>
      <c r="G89" s="30"/>
      <c r="H89" s="564" t="s">
        <v>716</v>
      </c>
      <c r="I89" s="564"/>
      <c r="J89" s="564"/>
      <c r="K89" s="564"/>
      <c r="L89" s="564"/>
      <c r="M89" s="564"/>
      <c r="N89" s="564"/>
      <c r="O89" s="564"/>
      <c r="P89" s="564"/>
      <c r="Q89" s="564"/>
      <c r="R89" s="564"/>
      <c r="S89" s="564"/>
      <c r="T89" s="564"/>
      <c r="U89" s="564"/>
      <c r="V89" s="564"/>
      <c r="W89" s="564"/>
      <c r="X89" s="564"/>
      <c r="Y89" s="564"/>
      <c r="Z89" s="564"/>
      <c r="AA89" s="564"/>
      <c r="AB89" s="564"/>
      <c r="AC89" s="564"/>
      <c r="AD89" s="564"/>
      <c r="AE89" s="564"/>
      <c r="AF89" s="564"/>
      <c r="AG89" s="564"/>
      <c r="AH89" s="564"/>
      <c r="AI89" s="564"/>
      <c r="AJ89" s="564"/>
      <c r="AK89" s="564"/>
      <c r="AL89" s="564"/>
      <c r="AM89" s="564"/>
      <c r="AN89" s="564"/>
      <c r="AO89" s="564"/>
      <c r="AP89" s="564"/>
      <c r="AQ89" s="564"/>
      <c r="AR89" s="564"/>
      <c r="AS89" s="564"/>
      <c r="AT89" s="564"/>
      <c r="AU89" s="564"/>
      <c r="AV89" s="564"/>
      <c r="AW89" s="564"/>
      <c r="AX89" s="564"/>
      <c r="AY89" s="564"/>
      <c r="AZ89" s="564"/>
      <c r="BA89" s="564"/>
      <c r="BB89" s="564"/>
      <c r="BC89" s="564"/>
      <c r="BD89" s="564"/>
      <c r="BE89" s="564"/>
      <c r="BF89" s="564"/>
      <c r="BG89" s="565"/>
      <c r="BH89" s="30"/>
      <c r="BI89" s="559" t="s">
        <v>71</v>
      </c>
      <c r="BJ89" s="559"/>
      <c r="BK89" s="559"/>
      <c r="BL89" s="559"/>
      <c r="BM89" s="559"/>
      <c r="BN89" s="559"/>
      <c r="BO89" s="559"/>
      <c r="BP89" s="559"/>
      <c r="BQ89" s="559"/>
      <c r="BR89" s="559"/>
      <c r="BS89" s="559"/>
      <c r="BT89" s="559"/>
      <c r="BU89" s="560"/>
      <c r="BV89" s="308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10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</row>
    <row r="90" spans="1:105" s="31" customFormat="1" ht="15" customHeight="1" hidden="1">
      <c r="A90" s="402"/>
      <c r="B90" s="402"/>
      <c r="C90" s="402"/>
      <c r="D90" s="402"/>
      <c r="E90" s="402"/>
      <c r="F90" s="402"/>
      <c r="G90" s="30"/>
      <c r="H90" s="564" t="s">
        <v>717</v>
      </c>
      <c r="I90" s="564"/>
      <c r="J90" s="564"/>
      <c r="K90" s="564"/>
      <c r="L90" s="564"/>
      <c r="M90" s="564"/>
      <c r="N90" s="564"/>
      <c r="O90" s="564"/>
      <c r="P90" s="564"/>
      <c r="Q90" s="564"/>
      <c r="R90" s="564"/>
      <c r="S90" s="564"/>
      <c r="T90" s="564"/>
      <c r="U90" s="564"/>
      <c r="V90" s="564"/>
      <c r="W90" s="564"/>
      <c r="X90" s="564"/>
      <c r="Y90" s="564"/>
      <c r="Z90" s="564"/>
      <c r="AA90" s="564"/>
      <c r="AB90" s="564"/>
      <c r="AC90" s="564"/>
      <c r="AD90" s="564"/>
      <c r="AE90" s="564"/>
      <c r="AF90" s="564"/>
      <c r="AG90" s="564"/>
      <c r="AH90" s="564"/>
      <c r="AI90" s="564"/>
      <c r="AJ90" s="564"/>
      <c r="AK90" s="564"/>
      <c r="AL90" s="564"/>
      <c r="AM90" s="564"/>
      <c r="AN90" s="564"/>
      <c r="AO90" s="564"/>
      <c r="AP90" s="564"/>
      <c r="AQ90" s="564"/>
      <c r="AR90" s="564"/>
      <c r="AS90" s="564"/>
      <c r="AT90" s="564"/>
      <c r="AU90" s="564"/>
      <c r="AV90" s="564"/>
      <c r="AW90" s="564"/>
      <c r="AX90" s="564"/>
      <c r="AY90" s="564"/>
      <c r="AZ90" s="564"/>
      <c r="BA90" s="564"/>
      <c r="BB90" s="564"/>
      <c r="BC90" s="564"/>
      <c r="BD90" s="564"/>
      <c r="BE90" s="564"/>
      <c r="BF90" s="564"/>
      <c r="BG90" s="565"/>
      <c r="BH90" s="30"/>
      <c r="BI90" s="559" t="s">
        <v>71</v>
      </c>
      <c r="BJ90" s="559"/>
      <c r="BK90" s="559"/>
      <c r="BL90" s="559"/>
      <c r="BM90" s="559"/>
      <c r="BN90" s="559"/>
      <c r="BO90" s="559"/>
      <c r="BP90" s="559"/>
      <c r="BQ90" s="559"/>
      <c r="BR90" s="559"/>
      <c r="BS90" s="559"/>
      <c r="BT90" s="559"/>
      <c r="BU90" s="560"/>
      <c r="BV90" s="308"/>
      <c r="BW90" s="309"/>
      <c r="BX90" s="309"/>
      <c r="BY90" s="309"/>
      <c r="BZ90" s="309"/>
      <c r="CA90" s="309"/>
      <c r="CB90" s="309"/>
      <c r="CC90" s="309"/>
      <c r="CD90" s="309"/>
      <c r="CE90" s="309"/>
      <c r="CF90" s="309"/>
      <c r="CG90" s="309"/>
      <c r="CH90" s="309"/>
      <c r="CI90" s="309"/>
      <c r="CJ90" s="309"/>
      <c r="CK90" s="310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</row>
    <row r="91" spans="1:105" s="31" customFormat="1" ht="15" customHeight="1" hidden="1">
      <c r="A91" s="402"/>
      <c r="B91" s="402"/>
      <c r="C91" s="402"/>
      <c r="D91" s="402"/>
      <c r="E91" s="402"/>
      <c r="F91" s="402"/>
      <c r="G91" s="30"/>
      <c r="H91" s="574" t="s">
        <v>718</v>
      </c>
      <c r="I91" s="574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4"/>
      <c r="AF91" s="574"/>
      <c r="AG91" s="574"/>
      <c r="AH91" s="574"/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  <c r="BA91" s="574"/>
      <c r="BB91" s="574"/>
      <c r="BC91" s="574"/>
      <c r="BD91" s="574"/>
      <c r="BE91" s="574"/>
      <c r="BF91" s="574"/>
      <c r="BG91" s="575"/>
      <c r="BH91" s="30"/>
      <c r="BI91" s="559" t="s">
        <v>71</v>
      </c>
      <c r="BJ91" s="559"/>
      <c r="BK91" s="559"/>
      <c r="BL91" s="559"/>
      <c r="BM91" s="559"/>
      <c r="BN91" s="559"/>
      <c r="BO91" s="559"/>
      <c r="BP91" s="559"/>
      <c r="BQ91" s="559"/>
      <c r="BR91" s="559"/>
      <c r="BS91" s="559"/>
      <c r="BT91" s="559"/>
      <c r="BU91" s="560"/>
      <c r="BV91" s="308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09"/>
      <c r="CK91" s="310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</row>
    <row r="92" spans="1:105" s="31" customFormat="1" ht="15" customHeight="1" hidden="1">
      <c r="A92" s="402"/>
      <c r="B92" s="402"/>
      <c r="C92" s="402"/>
      <c r="D92" s="402"/>
      <c r="E92" s="402"/>
      <c r="F92" s="402"/>
      <c r="G92" s="30"/>
      <c r="H92" s="574" t="s">
        <v>719</v>
      </c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5"/>
      <c r="BH92" s="30"/>
      <c r="BI92" s="559" t="s">
        <v>71</v>
      </c>
      <c r="BJ92" s="559"/>
      <c r="BK92" s="559"/>
      <c r="BL92" s="559"/>
      <c r="BM92" s="559"/>
      <c r="BN92" s="559"/>
      <c r="BO92" s="559"/>
      <c r="BP92" s="559"/>
      <c r="BQ92" s="559"/>
      <c r="BR92" s="559"/>
      <c r="BS92" s="559"/>
      <c r="BT92" s="559"/>
      <c r="BU92" s="560"/>
      <c r="BV92" s="308"/>
      <c r="BW92" s="309"/>
      <c r="BX92" s="309"/>
      <c r="BY92" s="309"/>
      <c r="BZ92" s="309"/>
      <c r="CA92" s="309"/>
      <c r="CB92" s="309"/>
      <c r="CC92" s="309"/>
      <c r="CD92" s="309"/>
      <c r="CE92" s="309"/>
      <c r="CF92" s="309"/>
      <c r="CG92" s="309"/>
      <c r="CH92" s="309"/>
      <c r="CI92" s="309"/>
      <c r="CJ92" s="309"/>
      <c r="CK92" s="310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</row>
    <row r="93" spans="1:105" s="31" customFormat="1" ht="15">
      <c r="A93" s="402" t="s">
        <v>726</v>
      </c>
      <c r="B93" s="402"/>
      <c r="C93" s="402"/>
      <c r="D93" s="402"/>
      <c r="E93" s="402"/>
      <c r="F93" s="402"/>
      <c r="G93" s="30"/>
      <c r="H93" s="566" t="s">
        <v>641</v>
      </c>
      <c r="I93" s="566"/>
      <c r="J93" s="566"/>
      <c r="K93" s="566"/>
      <c r="L93" s="566"/>
      <c r="M93" s="566"/>
      <c r="N93" s="566"/>
      <c r="O93" s="566"/>
      <c r="P93" s="566"/>
      <c r="Q93" s="566"/>
      <c r="R93" s="566"/>
      <c r="S93" s="566"/>
      <c r="T93" s="566"/>
      <c r="U93" s="566"/>
      <c r="V93" s="566"/>
      <c r="W93" s="566"/>
      <c r="X93" s="566"/>
      <c r="Y93" s="566"/>
      <c r="Z93" s="566"/>
      <c r="AA93" s="566"/>
      <c r="AB93" s="566"/>
      <c r="AC93" s="566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  <c r="AP93" s="566"/>
      <c r="AQ93" s="566"/>
      <c r="AR93" s="566"/>
      <c r="AS93" s="566"/>
      <c r="AT93" s="566"/>
      <c r="AU93" s="566"/>
      <c r="AV93" s="566"/>
      <c r="AW93" s="566"/>
      <c r="AX93" s="566"/>
      <c r="AY93" s="566"/>
      <c r="AZ93" s="566"/>
      <c r="BA93" s="566"/>
      <c r="BB93" s="566"/>
      <c r="BC93" s="566"/>
      <c r="BD93" s="566"/>
      <c r="BE93" s="566"/>
      <c r="BF93" s="566"/>
      <c r="BG93" s="567"/>
      <c r="BH93" s="30"/>
      <c r="BI93" s="559" t="s">
        <v>71</v>
      </c>
      <c r="BJ93" s="559"/>
      <c r="BK93" s="559"/>
      <c r="BL93" s="559"/>
      <c r="BM93" s="559"/>
      <c r="BN93" s="559"/>
      <c r="BO93" s="559"/>
      <c r="BP93" s="559"/>
      <c r="BQ93" s="559"/>
      <c r="BR93" s="559"/>
      <c r="BS93" s="559"/>
      <c r="BT93" s="559"/>
      <c r="BU93" s="560"/>
      <c r="BV93" s="308"/>
      <c r="BW93" s="309"/>
      <c r="BX93" s="309"/>
      <c r="BY93" s="309"/>
      <c r="BZ93" s="309"/>
      <c r="CA93" s="309"/>
      <c r="CB93" s="309"/>
      <c r="CC93" s="309"/>
      <c r="CD93" s="309"/>
      <c r="CE93" s="309"/>
      <c r="CF93" s="309"/>
      <c r="CG93" s="309"/>
      <c r="CH93" s="309"/>
      <c r="CI93" s="309"/>
      <c r="CJ93" s="309"/>
      <c r="CK93" s="310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</row>
    <row r="94" spans="1:105" s="31" customFormat="1" ht="15">
      <c r="A94" s="402" t="s">
        <v>727</v>
      </c>
      <c r="B94" s="402"/>
      <c r="C94" s="402"/>
      <c r="D94" s="402"/>
      <c r="E94" s="402"/>
      <c r="F94" s="402"/>
      <c r="G94" s="30"/>
      <c r="H94" s="566" t="s">
        <v>642</v>
      </c>
      <c r="I94" s="566"/>
      <c r="J94" s="566"/>
      <c r="K94" s="566"/>
      <c r="L94" s="566"/>
      <c r="M94" s="566"/>
      <c r="N94" s="566"/>
      <c r="O94" s="566"/>
      <c r="P94" s="566"/>
      <c r="Q94" s="566"/>
      <c r="R94" s="566"/>
      <c r="S94" s="566"/>
      <c r="T94" s="566"/>
      <c r="U94" s="566"/>
      <c r="V94" s="566"/>
      <c r="W94" s="566"/>
      <c r="X94" s="566"/>
      <c r="Y94" s="566"/>
      <c r="Z94" s="566"/>
      <c r="AA94" s="566"/>
      <c r="AB94" s="566"/>
      <c r="AC94" s="566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  <c r="AP94" s="566"/>
      <c r="AQ94" s="566"/>
      <c r="AR94" s="566"/>
      <c r="AS94" s="566"/>
      <c r="AT94" s="566"/>
      <c r="AU94" s="566"/>
      <c r="AV94" s="566"/>
      <c r="AW94" s="566"/>
      <c r="AX94" s="566"/>
      <c r="AY94" s="566"/>
      <c r="AZ94" s="566"/>
      <c r="BA94" s="566"/>
      <c r="BB94" s="566"/>
      <c r="BC94" s="566"/>
      <c r="BD94" s="566"/>
      <c r="BE94" s="566"/>
      <c r="BF94" s="566"/>
      <c r="BG94" s="567"/>
      <c r="BH94" s="30"/>
      <c r="BI94" s="559" t="s">
        <v>71</v>
      </c>
      <c r="BJ94" s="559"/>
      <c r="BK94" s="559"/>
      <c r="BL94" s="559"/>
      <c r="BM94" s="559"/>
      <c r="BN94" s="559"/>
      <c r="BO94" s="559"/>
      <c r="BP94" s="559"/>
      <c r="BQ94" s="559"/>
      <c r="BR94" s="559"/>
      <c r="BS94" s="559"/>
      <c r="BT94" s="559"/>
      <c r="BU94" s="560"/>
      <c r="BV94" s="308">
        <f>BV79</f>
        <v>5078.400000000001</v>
      </c>
      <c r="BW94" s="309"/>
      <c r="BX94" s="309"/>
      <c r="BY94" s="309"/>
      <c r="BZ94" s="309"/>
      <c r="CA94" s="309"/>
      <c r="CB94" s="309"/>
      <c r="CC94" s="309"/>
      <c r="CD94" s="309"/>
      <c r="CE94" s="309"/>
      <c r="CF94" s="309"/>
      <c r="CG94" s="309"/>
      <c r="CH94" s="309"/>
      <c r="CI94" s="309"/>
      <c r="CJ94" s="309"/>
      <c r="CK94" s="310"/>
      <c r="CL94" s="292">
        <f>CL79</f>
        <v>5078.400000000001</v>
      </c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</row>
    <row r="95" spans="1:105" s="31" customFormat="1" ht="15">
      <c r="A95" s="402" t="s">
        <v>728</v>
      </c>
      <c r="B95" s="402"/>
      <c r="C95" s="402"/>
      <c r="D95" s="402"/>
      <c r="E95" s="402"/>
      <c r="F95" s="402"/>
      <c r="G95" s="30"/>
      <c r="H95" s="566" t="s">
        <v>643</v>
      </c>
      <c r="I95" s="566"/>
      <c r="J95" s="566"/>
      <c r="K95" s="566"/>
      <c r="L95" s="566"/>
      <c r="M95" s="566"/>
      <c r="N95" s="566"/>
      <c r="O95" s="566"/>
      <c r="P95" s="566"/>
      <c r="Q95" s="566"/>
      <c r="R95" s="566"/>
      <c r="S95" s="566"/>
      <c r="T95" s="566"/>
      <c r="U95" s="566"/>
      <c r="V95" s="566"/>
      <c r="W95" s="566"/>
      <c r="X95" s="566"/>
      <c r="Y95" s="566"/>
      <c r="Z95" s="566"/>
      <c r="AA95" s="566"/>
      <c r="AB95" s="566"/>
      <c r="AC95" s="566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  <c r="AP95" s="566"/>
      <c r="AQ95" s="566"/>
      <c r="AR95" s="566"/>
      <c r="AS95" s="566"/>
      <c r="AT95" s="566"/>
      <c r="AU95" s="566"/>
      <c r="AV95" s="566"/>
      <c r="AW95" s="566"/>
      <c r="AX95" s="566"/>
      <c r="AY95" s="566"/>
      <c r="AZ95" s="566"/>
      <c r="BA95" s="566"/>
      <c r="BB95" s="566"/>
      <c r="BC95" s="566"/>
      <c r="BD95" s="566"/>
      <c r="BE95" s="566"/>
      <c r="BF95" s="566"/>
      <c r="BG95" s="567"/>
      <c r="BH95" s="30"/>
      <c r="BI95" s="559" t="s">
        <v>71</v>
      </c>
      <c r="BJ95" s="559"/>
      <c r="BK95" s="559"/>
      <c r="BL95" s="559"/>
      <c r="BM95" s="559"/>
      <c r="BN95" s="559"/>
      <c r="BO95" s="559"/>
      <c r="BP95" s="559"/>
      <c r="BQ95" s="559"/>
      <c r="BR95" s="559"/>
      <c r="BS95" s="559"/>
      <c r="BT95" s="559"/>
      <c r="BU95" s="560"/>
      <c r="BV95" s="308"/>
      <c r="BW95" s="309"/>
      <c r="BX95" s="309"/>
      <c r="BY95" s="309"/>
      <c r="BZ95" s="309"/>
      <c r="CA95" s="309"/>
      <c r="CB95" s="309"/>
      <c r="CC95" s="309"/>
      <c r="CD95" s="309"/>
      <c r="CE95" s="309"/>
      <c r="CF95" s="309"/>
      <c r="CG95" s="309"/>
      <c r="CH95" s="309"/>
      <c r="CI95" s="309"/>
      <c r="CJ95" s="309"/>
      <c r="CK95" s="310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</row>
    <row r="96" spans="1:105" s="31" customFormat="1" ht="15">
      <c r="A96" s="402" t="s">
        <v>729</v>
      </c>
      <c r="B96" s="402"/>
      <c r="C96" s="402"/>
      <c r="D96" s="402"/>
      <c r="E96" s="402"/>
      <c r="F96" s="402"/>
      <c r="G96" s="30"/>
      <c r="H96" s="566" t="s">
        <v>644</v>
      </c>
      <c r="I96" s="566"/>
      <c r="J96" s="566"/>
      <c r="K96" s="566"/>
      <c r="L96" s="566"/>
      <c r="M96" s="566"/>
      <c r="N96" s="566"/>
      <c r="O96" s="566"/>
      <c r="P96" s="566"/>
      <c r="Q96" s="566"/>
      <c r="R96" s="566"/>
      <c r="S96" s="566"/>
      <c r="T96" s="566"/>
      <c r="U96" s="566"/>
      <c r="V96" s="566"/>
      <c r="W96" s="566"/>
      <c r="X96" s="566"/>
      <c r="Y96" s="566"/>
      <c r="Z96" s="566"/>
      <c r="AA96" s="566"/>
      <c r="AB96" s="566"/>
      <c r="AC96" s="566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  <c r="AP96" s="566"/>
      <c r="AQ96" s="566"/>
      <c r="AR96" s="566"/>
      <c r="AS96" s="566"/>
      <c r="AT96" s="566"/>
      <c r="AU96" s="566"/>
      <c r="AV96" s="566"/>
      <c r="AW96" s="566"/>
      <c r="AX96" s="566"/>
      <c r="AY96" s="566"/>
      <c r="AZ96" s="566"/>
      <c r="BA96" s="566"/>
      <c r="BB96" s="566"/>
      <c r="BC96" s="566"/>
      <c r="BD96" s="566"/>
      <c r="BE96" s="566"/>
      <c r="BF96" s="566"/>
      <c r="BG96" s="567"/>
      <c r="BH96" s="30"/>
      <c r="BI96" s="559" t="s">
        <v>71</v>
      </c>
      <c r="BJ96" s="559"/>
      <c r="BK96" s="559"/>
      <c r="BL96" s="559"/>
      <c r="BM96" s="559"/>
      <c r="BN96" s="559"/>
      <c r="BO96" s="559"/>
      <c r="BP96" s="559"/>
      <c r="BQ96" s="559"/>
      <c r="BR96" s="559"/>
      <c r="BS96" s="559"/>
      <c r="BT96" s="559"/>
      <c r="BU96" s="560"/>
      <c r="BV96" s="308"/>
      <c r="BW96" s="309"/>
      <c r="BX96" s="309"/>
      <c r="BY96" s="309"/>
      <c r="BZ96" s="309"/>
      <c r="CA96" s="309"/>
      <c r="CB96" s="309"/>
      <c r="CC96" s="309"/>
      <c r="CD96" s="309"/>
      <c r="CE96" s="309"/>
      <c r="CF96" s="309"/>
      <c r="CG96" s="309"/>
      <c r="CH96" s="309"/>
      <c r="CI96" s="309"/>
      <c r="CJ96" s="309"/>
      <c r="CK96" s="310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</row>
    <row r="98" s="22" customFormat="1" ht="15">
      <c r="D98" s="22" t="s">
        <v>772</v>
      </c>
    </row>
    <row r="99" spans="4:105" s="24" customFormat="1" ht="58.5" customHeight="1">
      <c r="D99" s="24" t="s">
        <v>912</v>
      </c>
      <c r="G99" s="389" t="s">
        <v>705</v>
      </c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/>
      <c r="AL99" s="389"/>
      <c r="AM99" s="389"/>
      <c r="AN99" s="389"/>
      <c r="AO99" s="389"/>
      <c r="AP99" s="389"/>
      <c r="AQ99" s="389"/>
      <c r="AR99" s="389"/>
      <c r="AS99" s="389"/>
      <c r="AT99" s="389"/>
      <c r="AU99" s="389"/>
      <c r="AV99" s="389"/>
      <c r="AW99" s="389"/>
      <c r="AX99" s="389"/>
      <c r="AY99" s="389"/>
      <c r="AZ99" s="389"/>
      <c r="BA99" s="389"/>
      <c r="BB99" s="389"/>
      <c r="BC99" s="389"/>
      <c r="BD99" s="389"/>
      <c r="BE99" s="389"/>
      <c r="BF99" s="389"/>
      <c r="BG99" s="389"/>
      <c r="BH99" s="389"/>
      <c r="BI99" s="389"/>
      <c r="BJ99" s="389"/>
      <c r="BK99" s="389"/>
      <c r="BL99" s="389"/>
      <c r="BM99" s="389"/>
      <c r="BN99" s="389"/>
      <c r="BO99" s="389"/>
      <c r="BP99" s="389"/>
      <c r="BQ99" s="389"/>
      <c r="BR99" s="389"/>
      <c r="BS99" s="389"/>
      <c r="BT99" s="389"/>
      <c r="BU99" s="389"/>
      <c r="BV99" s="389"/>
      <c r="BW99" s="389"/>
      <c r="BX99" s="389"/>
      <c r="BY99" s="389"/>
      <c r="BZ99" s="389"/>
      <c r="CA99" s="389"/>
      <c r="CB99" s="389"/>
      <c r="CC99" s="389"/>
      <c r="CD99" s="389"/>
      <c r="CE99" s="389"/>
      <c r="CF99" s="389"/>
      <c r="CG99" s="389"/>
      <c r="CH99" s="389"/>
      <c r="CI99" s="389"/>
      <c r="CJ99" s="389"/>
      <c r="CK99" s="389"/>
      <c r="CL99" s="389"/>
      <c r="CM99" s="389"/>
      <c r="CN99" s="389"/>
      <c r="CO99" s="389"/>
      <c r="CP99" s="389"/>
      <c r="CQ99" s="389"/>
      <c r="CR99" s="389"/>
      <c r="CS99" s="389"/>
      <c r="CT99" s="389"/>
      <c r="CU99" s="389"/>
      <c r="CV99" s="389"/>
      <c r="CW99" s="389"/>
      <c r="CX99" s="389"/>
      <c r="CY99" s="389"/>
      <c r="CZ99" s="389"/>
      <c r="DA99" s="389"/>
    </row>
    <row r="100" spans="4:105" s="24" customFormat="1" ht="58.5" customHeight="1">
      <c r="D100" s="24" t="s">
        <v>914</v>
      </c>
      <c r="G100" s="389" t="s">
        <v>730</v>
      </c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  <c r="AH100" s="389"/>
      <c r="AI100" s="389"/>
      <c r="AJ100" s="389"/>
      <c r="AK100" s="389"/>
      <c r="AL100" s="389"/>
      <c r="AM100" s="389"/>
      <c r="AN100" s="389"/>
      <c r="AO100" s="389"/>
      <c r="AP100" s="389"/>
      <c r="AQ100" s="389"/>
      <c r="AR100" s="389"/>
      <c r="AS100" s="389"/>
      <c r="AT100" s="389"/>
      <c r="AU100" s="389"/>
      <c r="AV100" s="389"/>
      <c r="AW100" s="389"/>
      <c r="AX100" s="389"/>
      <c r="AY100" s="389"/>
      <c r="AZ100" s="389"/>
      <c r="BA100" s="389"/>
      <c r="BB100" s="389"/>
      <c r="BC100" s="389"/>
      <c r="BD100" s="389"/>
      <c r="BE100" s="389"/>
      <c r="BF100" s="389"/>
      <c r="BG100" s="389"/>
      <c r="BH100" s="389"/>
      <c r="BI100" s="389"/>
      <c r="BJ100" s="389"/>
      <c r="BK100" s="389"/>
      <c r="BL100" s="389"/>
      <c r="BM100" s="389"/>
      <c r="BN100" s="389"/>
      <c r="BO100" s="389"/>
      <c r="BP100" s="389"/>
      <c r="BQ100" s="389"/>
      <c r="BR100" s="389"/>
      <c r="BS100" s="389"/>
      <c r="BT100" s="389"/>
      <c r="BU100" s="389"/>
      <c r="BV100" s="389"/>
      <c r="BW100" s="389"/>
      <c r="BX100" s="389"/>
      <c r="BY100" s="389"/>
      <c r="BZ100" s="389"/>
      <c r="CA100" s="389"/>
      <c r="CB100" s="389"/>
      <c r="CC100" s="389"/>
      <c r="CD100" s="389"/>
      <c r="CE100" s="389"/>
      <c r="CF100" s="389"/>
      <c r="CG100" s="389"/>
      <c r="CH100" s="389"/>
      <c r="CI100" s="389"/>
      <c r="CJ100" s="389"/>
      <c r="CK100" s="389"/>
      <c r="CL100" s="389"/>
      <c r="CM100" s="389"/>
      <c r="CN100" s="389"/>
      <c r="CO100" s="389"/>
      <c r="CP100" s="389"/>
      <c r="CQ100" s="389"/>
      <c r="CR100" s="389"/>
      <c r="CS100" s="389"/>
      <c r="CT100" s="389"/>
      <c r="CU100" s="389"/>
      <c r="CV100" s="389"/>
      <c r="CW100" s="389"/>
      <c r="CX100" s="389"/>
      <c r="CY100" s="389"/>
      <c r="CZ100" s="389"/>
      <c r="DA100" s="389"/>
    </row>
    <row r="101" ht="3" customHeight="1"/>
    <row r="103" spans="3:157" ht="18.75">
      <c r="C103" s="154" t="s">
        <v>529</v>
      </c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</row>
    <row r="104" spans="8:145" ht="15"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</row>
    <row r="105" spans="8:145" ht="18.75">
      <c r="H105" s="475" t="s">
        <v>860</v>
      </c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475"/>
      <c r="AG105" s="475"/>
      <c r="AH105" s="475"/>
      <c r="AI105" s="475"/>
      <c r="AJ105" s="475"/>
      <c r="AK105" s="475"/>
      <c r="AL105" s="475"/>
      <c r="AM105" s="475"/>
      <c r="AN105" s="475"/>
      <c r="AO105" s="475"/>
      <c r="AP105" s="475"/>
      <c r="AQ105" s="475"/>
      <c r="AR105" s="475"/>
      <c r="AS105" s="475"/>
      <c r="AT105" s="475"/>
      <c r="AU105" s="475"/>
      <c r="AV105" s="475"/>
      <c r="AW105" s="475"/>
      <c r="AX105" s="475"/>
      <c r="AY105" s="475"/>
      <c r="AZ105" s="475"/>
      <c r="BA105" s="475"/>
      <c r="BB105" s="475"/>
      <c r="BC105" s="475"/>
      <c r="BD105" s="475"/>
      <c r="BE105" s="475"/>
      <c r="BF105" s="475"/>
      <c r="BG105" s="475"/>
      <c r="BH105" s="475"/>
      <c r="BI105" s="475"/>
      <c r="BJ105" s="475"/>
      <c r="BK105" s="475"/>
      <c r="BL105" s="475"/>
      <c r="BM105" s="475"/>
      <c r="BN105" s="475"/>
      <c r="BO105" s="475"/>
      <c r="BP105" s="475"/>
      <c r="BQ105" s="475"/>
      <c r="BR105" s="475"/>
      <c r="BS105" s="475"/>
      <c r="BT105" s="475"/>
      <c r="BU105" s="475"/>
      <c r="BV105" s="475"/>
      <c r="BW105" s="475"/>
      <c r="BX105" s="475"/>
      <c r="BY105" s="475"/>
      <c r="BZ105" s="475"/>
      <c r="CA105" s="475"/>
      <c r="CB105" s="475"/>
      <c r="CC105" s="475"/>
      <c r="CD105" s="475"/>
      <c r="CE105" s="475"/>
      <c r="CF105" s="475"/>
      <c r="CG105" s="475"/>
      <c r="CH105" s="475"/>
      <c r="CI105" s="475"/>
      <c r="CJ105" s="475"/>
      <c r="CK105" s="475"/>
      <c r="CL105" s="475"/>
      <c r="CM105" s="475"/>
      <c r="CN105" s="475"/>
      <c r="CO105" s="475"/>
      <c r="CP105" s="475"/>
      <c r="CQ105" s="475"/>
      <c r="CR105" s="475"/>
      <c r="CS105" s="475"/>
      <c r="CT105" s="475"/>
      <c r="CU105" s="475"/>
      <c r="CV105" s="475"/>
      <c r="CW105" s="475"/>
      <c r="CX105" s="475"/>
      <c r="CY105" s="475"/>
      <c r="CZ105" s="475"/>
      <c r="DA105" s="475"/>
      <c r="DB105" s="475"/>
      <c r="DC105" s="475"/>
      <c r="DD105" s="475"/>
      <c r="DE105" s="475"/>
      <c r="DF105" s="475"/>
      <c r="DG105" s="475"/>
      <c r="DH105" s="475"/>
      <c r="DI105" s="475"/>
      <c r="DJ105" s="475"/>
      <c r="DK105" s="475"/>
      <c r="DL105" s="475"/>
      <c r="DM105" s="475"/>
      <c r="DN105" s="475"/>
      <c r="DO105" s="475"/>
      <c r="DP105" s="475"/>
      <c r="DQ105" s="475"/>
      <c r="DR105" s="475"/>
      <c r="DS105" s="475"/>
      <c r="DT105" s="475"/>
      <c r="DU105" s="475"/>
      <c r="DV105" s="475"/>
      <c r="DW105" s="475"/>
      <c r="DX105" s="475"/>
      <c r="DY105" s="475"/>
      <c r="DZ105" s="475"/>
      <c r="EA105" s="475"/>
      <c r="EB105" s="475"/>
      <c r="EC105" s="475"/>
      <c r="ED105" s="475"/>
      <c r="EE105" s="475"/>
      <c r="EF105" s="475"/>
      <c r="EG105" s="475"/>
      <c r="EH105" s="475"/>
      <c r="EI105" s="475"/>
      <c r="EJ105" s="475"/>
      <c r="EK105" s="475"/>
      <c r="EL105" s="475"/>
      <c r="EM105" s="475"/>
      <c r="EN105" s="22"/>
      <c r="EO105" s="22"/>
    </row>
    <row r="106" spans="8:145" ht="15"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</row>
    <row r="107" spans="8:145" ht="15"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</row>
    <row r="108" spans="8:145" ht="15">
      <c r="H108" s="120"/>
      <c r="I108" s="120"/>
      <c r="J108" s="120"/>
      <c r="K108" s="120"/>
      <c r="L108" s="120"/>
      <c r="M108" s="120"/>
      <c r="N108" s="120" t="s">
        <v>848</v>
      </c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</row>
    <row r="109" spans="8:145" ht="15">
      <c r="H109" s="120"/>
      <c r="I109" s="120"/>
      <c r="J109" s="120"/>
      <c r="K109" s="120" t="s">
        <v>849</v>
      </c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</row>
    <row r="110" spans="14:40" ht="15"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22"/>
      <c r="AN110" s="22"/>
    </row>
  </sheetData>
  <sheetProtection/>
  <mergeCells count="464">
    <mergeCell ref="BV85:CK85"/>
    <mergeCell ref="BV78:CK78"/>
    <mergeCell ref="BV84:CK84"/>
    <mergeCell ref="BV83:CK83"/>
    <mergeCell ref="BV82:CK82"/>
    <mergeCell ref="BV81:CK81"/>
    <mergeCell ref="BV80:CK80"/>
    <mergeCell ref="BV79:CK79"/>
    <mergeCell ref="A94:F94"/>
    <mergeCell ref="H94:BG94"/>
    <mergeCell ref="BI94:BU94"/>
    <mergeCell ref="CL95:DA95"/>
    <mergeCell ref="BV95:CK95"/>
    <mergeCell ref="H95:BG95"/>
    <mergeCell ref="CL94:DA94"/>
    <mergeCell ref="A95:F95"/>
    <mergeCell ref="BV94:CK94"/>
    <mergeCell ref="BI95:BU95"/>
    <mergeCell ref="G100:DA100"/>
    <mergeCell ref="A96:F96"/>
    <mergeCell ref="H96:BG96"/>
    <mergeCell ref="BI96:BU96"/>
    <mergeCell ref="BV96:CK96"/>
    <mergeCell ref="CL96:DA96"/>
    <mergeCell ref="G99:DA99"/>
    <mergeCell ref="CL93:DA93"/>
    <mergeCell ref="A92:F92"/>
    <mergeCell ref="H92:BG92"/>
    <mergeCell ref="BI92:BU92"/>
    <mergeCell ref="BV92:CK92"/>
    <mergeCell ref="A93:F93"/>
    <mergeCell ref="H93:BG93"/>
    <mergeCell ref="BI93:BU93"/>
    <mergeCell ref="BV93:CK93"/>
    <mergeCell ref="CL92:DA92"/>
    <mergeCell ref="CL90:DA90"/>
    <mergeCell ref="A91:F91"/>
    <mergeCell ref="H91:BG91"/>
    <mergeCell ref="BI91:BU91"/>
    <mergeCell ref="BV91:CK91"/>
    <mergeCell ref="CL91:DA91"/>
    <mergeCell ref="A90:F90"/>
    <mergeCell ref="H90:BG90"/>
    <mergeCell ref="BI90:BU90"/>
    <mergeCell ref="BV90:CK90"/>
    <mergeCell ref="CL88:DA88"/>
    <mergeCell ref="A89:F89"/>
    <mergeCell ref="H89:BG89"/>
    <mergeCell ref="BI89:BU89"/>
    <mergeCell ref="BV89:CK89"/>
    <mergeCell ref="CL89:DA89"/>
    <mergeCell ref="A88:F88"/>
    <mergeCell ref="H88:BG88"/>
    <mergeCell ref="BI88:BU88"/>
    <mergeCell ref="BV88:CK88"/>
    <mergeCell ref="CL86:DA86"/>
    <mergeCell ref="A87:F87"/>
    <mergeCell ref="H87:BG87"/>
    <mergeCell ref="BI87:BU87"/>
    <mergeCell ref="BV87:CK87"/>
    <mergeCell ref="CL87:DA87"/>
    <mergeCell ref="A86:F86"/>
    <mergeCell ref="H86:BG86"/>
    <mergeCell ref="BI86:BU86"/>
    <mergeCell ref="BV86:CK86"/>
    <mergeCell ref="A85:F85"/>
    <mergeCell ref="H85:BG85"/>
    <mergeCell ref="BI85:BU85"/>
    <mergeCell ref="A84:F84"/>
    <mergeCell ref="H84:BG84"/>
    <mergeCell ref="BI84:BU84"/>
    <mergeCell ref="A82:F82"/>
    <mergeCell ref="H82:BG82"/>
    <mergeCell ref="BI82:BU82"/>
    <mergeCell ref="A83:F83"/>
    <mergeCell ref="H83:BG83"/>
    <mergeCell ref="BI83:BU83"/>
    <mergeCell ref="A81:F81"/>
    <mergeCell ref="H81:BG81"/>
    <mergeCell ref="BI81:BU81"/>
    <mergeCell ref="A80:F80"/>
    <mergeCell ref="H80:BG80"/>
    <mergeCell ref="BI80:BU80"/>
    <mergeCell ref="A79:F79"/>
    <mergeCell ref="H79:BG79"/>
    <mergeCell ref="BI79:BU79"/>
    <mergeCell ref="A78:F78"/>
    <mergeCell ref="H78:BG78"/>
    <mergeCell ref="BI78:BU78"/>
    <mergeCell ref="A75:F75"/>
    <mergeCell ref="BI75:BU75"/>
    <mergeCell ref="BV75:CK75"/>
    <mergeCell ref="BV77:CK77"/>
    <mergeCell ref="A77:F77"/>
    <mergeCell ref="H77:BG77"/>
    <mergeCell ref="BI77:BU77"/>
    <mergeCell ref="A76:F76"/>
    <mergeCell ref="H76:BG76"/>
    <mergeCell ref="BI76:BU76"/>
    <mergeCell ref="BV76:CK76"/>
    <mergeCell ref="CL85:DA85"/>
    <mergeCell ref="CL74:DA74"/>
    <mergeCell ref="H73:BG73"/>
    <mergeCell ref="BI73:BU73"/>
    <mergeCell ref="BV73:CK73"/>
    <mergeCell ref="CL73:DA73"/>
    <mergeCell ref="BV74:CK74"/>
    <mergeCell ref="H75:BG75"/>
    <mergeCell ref="CL75:DA75"/>
    <mergeCell ref="CL76:DA76"/>
    <mergeCell ref="CL77:DA77"/>
    <mergeCell ref="CL78:DA78"/>
    <mergeCell ref="CL81:DA81"/>
    <mergeCell ref="CL84:DA84"/>
    <mergeCell ref="CL82:DA82"/>
    <mergeCell ref="CL79:DA79"/>
    <mergeCell ref="CL80:DA80"/>
    <mergeCell ref="CL83:DA83"/>
    <mergeCell ref="H105:EM105"/>
    <mergeCell ref="A72:F72"/>
    <mergeCell ref="H72:BG72"/>
    <mergeCell ref="BI72:BU72"/>
    <mergeCell ref="BV72:CK72"/>
    <mergeCell ref="CL72:DA72"/>
    <mergeCell ref="A74:F74"/>
    <mergeCell ref="H74:BG74"/>
    <mergeCell ref="BI74:BU74"/>
    <mergeCell ref="A73:F73"/>
    <mergeCell ref="CL70:DA70"/>
    <mergeCell ref="A71:F71"/>
    <mergeCell ref="H71:BG71"/>
    <mergeCell ref="BI71:BU71"/>
    <mergeCell ref="BV71:CK71"/>
    <mergeCell ref="CL71:DA71"/>
    <mergeCell ref="A70:F70"/>
    <mergeCell ref="H70:BG70"/>
    <mergeCell ref="BI70:BU70"/>
    <mergeCell ref="BV70:CK70"/>
    <mergeCell ref="CL68:DA68"/>
    <mergeCell ref="A69:F69"/>
    <mergeCell ref="H69:BG69"/>
    <mergeCell ref="BI69:BU69"/>
    <mergeCell ref="BV69:CK69"/>
    <mergeCell ref="CL69:DA69"/>
    <mergeCell ref="A68:F68"/>
    <mergeCell ref="H68:BG68"/>
    <mergeCell ref="BI68:BU68"/>
    <mergeCell ref="BV68:CK68"/>
    <mergeCell ref="CL66:DA66"/>
    <mergeCell ref="A67:F67"/>
    <mergeCell ref="H67:BG67"/>
    <mergeCell ref="BI67:BU67"/>
    <mergeCell ref="BV67:CK67"/>
    <mergeCell ref="CL67:DA67"/>
    <mergeCell ref="A66:F66"/>
    <mergeCell ref="H66:BG66"/>
    <mergeCell ref="BI66:BU66"/>
    <mergeCell ref="BV66:CK66"/>
    <mergeCell ref="CL64:DA64"/>
    <mergeCell ref="A65:F65"/>
    <mergeCell ref="H65:BG65"/>
    <mergeCell ref="BI65:BU65"/>
    <mergeCell ref="BV65:CK65"/>
    <mergeCell ref="CL65:DA65"/>
    <mergeCell ref="A64:F64"/>
    <mergeCell ref="H64:BG64"/>
    <mergeCell ref="BI64:BU64"/>
    <mergeCell ref="BV64:CK64"/>
    <mergeCell ref="CL62:DA62"/>
    <mergeCell ref="A63:F63"/>
    <mergeCell ref="H63:BG63"/>
    <mergeCell ref="BI63:BU63"/>
    <mergeCell ref="BV63:CK63"/>
    <mergeCell ref="CL63:DA63"/>
    <mergeCell ref="A62:F62"/>
    <mergeCell ref="H62:BG62"/>
    <mergeCell ref="BI62:BU62"/>
    <mergeCell ref="BV62:CK62"/>
    <mergeCell ref="CL60:DA60"/>
    <mergeCell ref="A61:F61"/>
    <mergeCell ref="H61:BG61"/>
    <mergeCell ref="BI61:BU61"/>
    <mergeCell ref="BV61:CK61"/>
    <mergeCell ref="CL61:DA61"/>
    <mergeCell ref="A60:F60"/>
    <mergeCell ref="H60:BG60"/>
    <mergeCell ref="BI60:BU60"/>
    <mergeCell ref="BV60:CK60"/>
    <mergeCell ref="CL58:DA58"/>
    <mergeCell ref="A59:F59"/>
    <mergeCell ref="H59:BG59"/>
    <mergeCell ref="BI59:BU59"/>
    <mergeCell ref="BV59:CK59"/>
    <mergeCell ref="CL59:DA59"/>
    <mergeCell ref="A58:F58"/>
    <mergeCell ref="H58:BG58"/>
    <mergeCell ref="BI58:BU58"/>
    <mergeCell ref="BV58:CK58"/>
    <mergeCell ref="CL56:DA56"/>
    <mergeCell ref="A57:F57"/>
    <mergeCell ref="H57:BG57"/>
    <mergeCell ref="BI57:BU57"/>
    <mergeCell ref="BV57:CK57"/>
    <mergeCell ref="CL57:DA57"/>
    <mergeCell ref="A56:F56"/>
    <mergeCell ref="H56:BG56"/>
    <mergeCell ref="BI56:BU56"/>
    <mergeCell ref="BV56:CK56"/>
    <mergeCell ref="CL54:DA54"/>
    <mergeCell ref="A55:F55"/>
    <mergeCell ref="H55:BG55"/>
    <mergeCell ref="BI55:BU55"/>
    <mergeCell ref="BV55:CK55"/>
    <mergeCell ref="CL55:DA55"/>
    <mergeCell ref="A54:F54"/>
    <mergeCell ref="H54:BG54"/>
    <mergeCell ref="BI54:BU54"/>
    <mergeCell ref="BV54:CK54"/>
    <mergeCell ref="CL52:DA52"/>
    <mergeCell ref="A53:F53"/>
    <mergeCell ref="H53:BG53"/>
    <mergeCell ref="BI53:BU53"/>
    <mergeCell ref="BV53:CK53"/>
    <mergeCell ref="CL53:DA53"/>
    <mergeCell ref="A52:F52"/>
    <mergeCell ref="H52:BG52"/>
    <mergeCell ref="BI52:BU52"/>
    <mergeCell ref="BV52:CK52"/>
    <mergeCell ref="CL50:DA50"/>
    <mergeCell ref="A51:F51"/>
    <mergeCell ref="H51:BG51"/>
    <mergeCell ref="BI51:BU51"/>
    <mergeCell ref="BV51:CK51"/>
    <mergeCell ref="CL51:DA51"/>
    <mergeCell ref="A50:F50"/>
    <mergeCell ref="H50:BG50"/>
    <mergeCell ref="BI50:BU50"/>
    <mergeCell ref="BV50:CK50"/>
    <mergeCell ref="CL48:DA48"/>
    <mergeCell ref="A49:F49"/>
    <mergeCell ref="H49:BG49"/>
    <mergeCell ref="BI49:BU49"/>
    <mergeCell ref="BV49:CK49"/>
    <mergeCell ref="CL49:DA49"/>
    <mergeCell ref="A48:F48"/>
    <mergeCell ref="H48:BG48"/>
    <mergeCell ref="BI48:BU48"/>
    <mergeCell ref="BV48:CK48"/>
    <mergeCell ref="CL46:DA46"/>
    <mergeCell ref="A47:F47"/>
    <mergeCell ref="H47:BG47"/>
    <mergeCell ref="BI47:BU47"/>
    <mergeCell ref="BV47:CK47"/>
    <mergeCell ref="CL47:DA47"/>
    <mergeCell ref="A46:F46"/>
    <mergeCell ref="H46:BG46"/>
    <mergeCell ref="BI46:BU46"/>
    <mergeCell ref="BV46:CK46"/>
    <mergeCell ref="CL44:DA44"/>
    <mergeCell ref="A45:F45"/>
    <mergeCell ref="H45:BG45"/>
    <mergeCell ref="BI45:BU45"/>
    <mergeCell ref="BV45:CK45"/>
    <mergeCell ref="CL45:DA45"/>
    <mergeCell ref="A44:F44"/>
    <mergeCell ref="H44:BG44"/>
    <mergeCell ref="BI44:BU44"/>
    <mergeCell ref="BV44:CK44"/>
    <mergeCell ref="CL42:DA42"/>
    <mergeCell ref="A43:F43"/>
    <mergeCell ref="H43:BG43"/>
    <mergeCell ref="BI43:BU43"/>
    <mergeCell ref="BV43:CK43"/>
    <mergeCell ref="CL43:DA43"/>
    <mergeCell ref="A42:F42"/>
    <mergeCell ref="H42:BG42"/>
    <mergeCell ref="BI42:BU42"/>
    <mergeCell ref="BV42:CK42"/>
    <mergeCell ref="CL40:DA40"/>
    <mergeCell ref="A41:F41"/>
    <mergeCell ref="H41:BG41"/>
    <mergeCell ref="BI41:BU41"/>
    <mergeCell ref="BV41:CK41"/>
    <mergeCell ref="CL41:DA41"/>
    <mergeCell ref="A40:F40"/>
    <mergeCell ref="H40:BG40"/>
    <mergeCell ref="BI40:BU40"/>
    <mergeCell ref="BV40:CK40"/>
    <mergeCell ref="CL38:DA38"/>
    <mergeCell ref="A39:F39"/>
    <mergeCell ref="H39:BG39"/>
    <mergeCell ref="BI39:BU39"/>
    <mergeCell ref="BV39:CK39"/>
    <mergeCell ref="CL39:DA39"/>
    <mergeCell ref="A38:F38"/>
    <mergeCell ref="H38:BG38"/>
    <mergeCell ref="BI38:BU38"/>
    <mergeCell ref="BV38:CK38"/>
    <mergeCell ref="CL36:DA36"/>
    <mergeCell ref="A37:F37"/>
    <mergeCell ref="H37:BG37"/>
    <mergeCell ref="BI37:BU37"/>
    <mergeCell ref="BV37:CK37"/>
    <mergeCell ref="CL37:DA37"/>
    <mergeCell ref="A36:F36"/>
    <mergeCell ref="H36:BG36"/>
    <mergeCell ref="BI36:BU36"/>
    <mergeCell ref="BV36:CK36"/>
    <mergeCell ref="CL34:DA34"/>
    <mergeCell ref="A35:F35"/>
    <mergeCell ref="H35:BG35"/>
    <mergeCell ref="BI35:BU35"/>
    <mergeCell ref="BV35:CK35"/>
    <mergeCell ref="CL35:DA35"/>
    <mergeCell ref="A34:F34"/>
    <mergeCell ref="H34:BG34"/>
    <mergeCell ref="BI34:BU34"/>
    <mergeCell ref="BV34:CK34"/>
    <mergeCell ref="CL32:DA32"/>
    <mergeCell ref="A33:F33"/>
    <mergeCell ref="H33:BG33"/>
    <mergeCell ref="BI33:BU33"/>
    <mergeCell ref="BV33:CK33"/>
    <mergeCell ref="CL33:DA33"/>
    <mergeCell ref="A32:F32"/>
    <mergeCell ref="H32:BG32"/>
    <mergeCell ref="BI32:BU32"/>
    <mergeCell ref="BV32:CK32"/>
    <mergeCell ref="CL30:DA30"/>
    <mergeCell ref="A31:F31"/>
    <mergeCell ref="H31:BG31"/>
    <mergeCell ref="BI31:BU31"/>
    <mergeCell ref="BV31:CK31"/>
    <mergeCell ref="CL31:DA31"/>
    <mergeCell ref="A30:F30"/>
    <mergeCell ref="H30:BG30"/>
    <mergeCell ref="BI30:BU30"/>
    <mergeCell ref="BV30:CK30"/>
    <mergeCell ref="CL28:DA28"/>
    <mergeCell ref="A29:F29"/>
    <mergeCell ref="H29:BG29"/>
    <mergeCell ref="BI29:BU29"/>
    <mergeCell ref="BV29:CK29"/>
    <mergeCell ref="CL29:DA29"/>
    <mergeCell ref="A28:F28"/>
    <mergeCell ref="H28:BG28"/>
    <mergeCell ref="BI28:BU28"/>
    <mergeCell ref="BV28:CK28"/>
    <mergeCell ref="CL26:DA26"/>
    <mergeCell ref="A27:F27"/>
    <mergeCell ref="H27:BG27"/>
    <mergeCell ref="BI27:BU27"/>
    <mergeCell ref="BV27:CK27"/>
    <mergeCell ref="CL27:DA27"/>
    <mergeCell ref="A26:F26"/>
    <mergeCell ref="H26:BG26"/>
    <mergeCell ref="BI26:BU26"/>
    <mergeCell ref="BV26:CK26"/>
    <mergeCell ref="CL24:DA24"/>
    <mergeCell ref="A25:F25"/>
    <mergeCell ref="H25:BG25"/>
    <mergeCell ref="BI25:BU25"/>
    <mergeCell ref="BV25:CK25"/>
    <mergeCell ref="CL25:DA25"/>
    <mergeCell ref="A24:F24"/>
    <mergeCell ref="H24:BG24"/>
    <mergeCell ref="BI24:BU24"/>
    <mergeCell ref="BV24:CK24"/>
    <mergeCell ref="CL22:DA22"/>
    <mergeCell ref="A23:F23"/>
    <mergeCell ref="H23:BG23"/>
    <mergeCell ref="BI23:BU23"/>
    <mergeCell ref="BV23:CK23"/>
    <mergeCell ref="CL23:DA23"/>
    <mergeCell ref="A22:F22"/>
    <mergeCell ref="H22:BG22"/>
    <mergeCell ref="BI22:BU22"/>
    <mergeCell ref="BV22:CK22"/>
    <mergeCell ref="CL20:DA20"/>
    <mergeCell ref="A21:F21"/>
    <mergeCell ref="H21:BG21"/>
    <mergeCell ref="BI21:BU21"/>
    <mergeCell ref="BV21:CK21"/>
    <mergeCell ref="CL21:DA21"/>
    <mergeCell ref="A20:F20"/>
    <mergeCell ref="H20:BG20"/>
    <mergeCell ref="BI20:BU20"/>
    <mergeCell ref="BV20:CK20"/>
    <mergeCell ref="CL18:DA18"/>
    <mergeCell ref="A19:F19"/>
    <mergeCell ref="H19:BG19"/>
    <mergeCell ref="BI19:BU19"/>
    <mergeCell ref="BV19:CK19"/>
    <mergeCell ref="CL19:DA19"/>
    <mergeCell ref="A18:F18"/>
    <mergeCell ref="H18:BG18"/>
    <mergeCell ref="BI18:BU18"/>
    <mergeCell ref="BV18:CK18"/>
    <mergeCell ref="CL16:DA16"/>
    <mergeCell ref="A17:F17"/>
    <mergeCell ref="H17:BG17"/>
    <mergeCell ref="BI17:BU17"/>
    <mergeCell ref="BV17:CK17"/>
    <mergeCell ref="CL17:DA17"/>
    <mergeCell ref="A16:F16"/>
    <mergeCell ref="H16:BG16"/>
    <mergeCell ref="BI16:BU16"/>
    <mergeCell ref="BV16:CK16"/>
    <mergeCell ref="CL14:DA14"/>
    <mergeCell ref="A15:F15"/>
    <mergeCell ref="H15:BG15"/>
    <mergeCell ref="BI15:BU15"/>
    <mergeCell ref="BV15:CK15"/>
    <mergeCell ref="CL15:DA15"/>
    <mergeCell ref="A14:F14"/>
    <mergeCell ref="H14:BG14"/>
    <mergeCell ref="BI14:BU14"/>
    <mergeCell ref="BV14:CK14"/>
    <mergeCell ref="CL12:DA12"/>
    <mergeCell ref="A13:F13"/>
    <mergeCell ref="H13:BG13"/>
    <mergeCell ref="BI13:BU13"/>
    <mergeCell ref="BV13:CK13"/>
    <mergeCell ref="CL13:DA13"/>
    <mergeCell ref="A12:F12"/>
    <mergeCell ref="H12:BG12"/>
    <mergeCell ref="BI12:BU12"/>
    <mergeCell ref="BV12:CK12"/>
    <mergeCell ref="CL10:DA10"/>
    <mergeCell ref="A11:F11"/>
    <mergeCell ref="H11:BG11"/>
    <mergeCell ref="BI11:BU11"/>
    <mergeCell ref="BV11:CK11"/>
    <mergeCell ref="CL11:DA11"/>
    <mergeCell ref="A10:F10"/>
    <mergeCell ref="H10:BG10"/>
    <mergeCell ref="BI10:BU10"/>
    <mergeCell ref="BV10:CK10"/>
    <mergeCell ref="CL8:DA8"/>
    <mergeCell ref="A9:F9"/>
    <mergeCell ref="H9:BG9"/>
    <mergeCell ref="BI9:BU9"/>
    <mergeCell ref="BV9:CK9"/>
    <mergeCell ref="CL9:DA9"/>
    <mergeCell ref="A8:F8"/>
    <mergeCell ref="H8:BG8"/>
    <mergeCell ref="BI8:BU8"/>
    <mergeCell ref="BV8:CK8"/>
    <mergeCell ref="CL6:DA6"/>
    <mergeCell ref="A7:F7"/>
    <mergeCell ref="H7:BG7"/>
    <mergeCell ref="BI7:BU7"/>
    <mergeCell ref="BV7:CK7"/>
    <mergeCell ref="CL7:DA7"/>
    <mergeCell ref="A6:F6"/>
    <mergeCell ref="G6:BG6"/>
    <mergeCell ref="BH6:BU6"/>
    <mergeCell ref="BV6:CK6"/>
    <mergeCell ref="A3:DA3"/>
    <mergeCell ref="A5:F5"/>
    <mergeCell ref="G5:BG5"/>
    <mergeCell ref="BH5:BU5"/>
    <mergeCell ref="BV5:CK5"/>
    <mergeCell ref="CL5:DA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E47"/>
  <sheetViews>
    <sheetView zoomScalePageLayoutView="0" workbookViewId="0" topLeftCell="A1">
      <selection activeCell="DZ18" sqref="DZ18"/>
    </sheetView>
  </sheetViews>
  <sheetFormatPr defaultColWidth="0.85546875" defaultRowHeight="15"/>
  <cols>
    <col min="1" max="16384" width="0.85546875" style="15" customWidth="1"/>
  </cols>
  <sheetData>
    <row r="1" s="13" customFormat="1" ht="12.75" customHeight="1">
      <c r="DA1" s="14" t="s">
        <v>731</v>
      </c>
    </row>
    <row r="2" ht="12.75" customHeight="1"/>
    <row r="3" spans="1:105" ht="15.75">
      <c r="A3" s="293" t="s">
        <v>732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</row>
    <row r="4" spans="1:10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 t="s">
        <v>277</v>
      </c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ht="14.25" customHeight="1">
      <c r="DA5" s="33" t="s">
        <v>185</v>
      </c>
    </row>
    <row r="6" spans="1:105" s="16" customFormat="1" ht="44.25" customHeight="1">
      <c r="A6" s="397" t="s">
        <v>822</v>
      </c>
      <c r="B6" s="397"/>
      <c r="C6" s="397"/>
      <c r="D6" s="397"/>
      <c r="E6" s="397"/>
      <c r="F6" s="397"/>
      <c r="G6" s="397"/>
      <c r="H6" s="398" t="s">
        <v>733</v>
      </c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400"/>
      <c r="BR6" s="397" t="s">
        <v>1001</v>
      </c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 t="s">
        <v>1002</v>
      </c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</row>
    <row r="7" spans="1:105" s="17" customFormat="1" ht="15">
      <c r="A7" s="292">
        <v>1</v>
      </c>
      <c r="B7" s="292"/>
      <c r="C7" s="292"/>
      <c r="D7" s="292"/>
      <c r="E7" s="292"/>
      <c r="F7" s="292"/>
      <c r="G7" s="292"/>
      <c r="H7" s="308">
        <v>2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10"/>
      <c r="BR7" s="292">
        <v>3</v>
      </c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>
        <v>4</v>
      </c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</row>
    <row r="8" spans="1:105" s="129" customFormat="1" ht="15">
      <c r="A8" s="402">
        <v>1</v>
      </c>
      <c r="B8" s="402"/>
      <c r="C8" s="402"/>
      <c r="D8" s="402"/>
      <c r="E8" s="402"/>
      <c r="F8" s="402"/>
      <c r="G8" s="402"/>
      <c r="H8" s="122"/>
      <c r="I8" s="549" t="s">
        <v>734</v>
      </c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73"/>
      <c r="BR8" s="545" t="s">
        <v>275</v>
      </c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 t="s">
        <v>275</v>
      </c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</row>
    <row r="9" spans="1:105" s="129" customFormat="1" ht="15">
      <c r="A9" s="402"/>
      <c r="B9" s="402"/>
      <c r="C9" s="402"/>
      <c r="D9" s="402"/>
      <c r="E9" s="402"/>
      <c r="F9" s="402"/>
      <c r="G9" s="402"/>
      <c r="H9" s="122"/>
      <c r="I9" s="549" t="s">
        <v>894</v>
      </c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73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</row>
    <row r="10" spans="1:105" s="129" customFormat="1" ht="15">
      <c r="A10" s="402" t="s">
        <v>780</v>
      </c>
      <c r="B10" s="402"/>
      <c r="C10" s="402"/>
      <c r="D10" s="402"/>
      <c r="E10" s="402"/>
      <c r="F10" s="402"/>
      <c r="G10" s="402"/>
      <c r="H10" s="122"/>
      <c r="I10" s="566" t="s">
        <v>735</v>
      </c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6"/>
      <c r="AT10" s="566"/>
      <c r="AU10" s="566"/>
      <c r="AV10" s="566"/>
      <c r="AW10" s="566"/>
      <c r="AX10" s="566"/>
      <c r="AY10" s="566"/>
      <c r="AZ10" s="566"/>
      <c r="BA10" s="566"/>
      <c r="BB10" s="566"/>
      <c r="BC10" s="566"/>
      <c r="BD10" s="566"/>
      <c r="BE10" s="566"/>
      <c r="BF10" s="566"/>
      <c r="BG10" s="566"/>
      <c r="BH10" s="566"/>
      <c r="BI10" s="566"/>
      <c r="BJ10" s="566"/>
      <c r="BK10" s="566"/>
      <c r="BL10" s="566"/>
      <c r="BM10" s="566"/>
      <c r="BN10" s="566"/>
      <c r="BO10" s="566"/>
      <c r="BP10" s="566"/>
      <c r="BQ10" s="567"/>
      <c r="BR10" s="545"/>
      <c r="BS10" s="545"/>
      <c r="BT10" s="545"/>
      <c r="BU10" s="545"/>
      <c r="BV10" s="545"/>
      <c r="BW10" s="545"/>
      <c r="BX10" s="545"/>
      <c r="BY10" s="545"/>
      <c r="BZ10" s="545"/>
      <c r="CA10" s="545"/>
      <c r="CB10" s="545"/>
      <c r="CC10" s="545"/>
      <c r="CD10" s="545"/>
      <c r="CE10" s="545"/>
      <c r="CF10" s="545"/>
      <c r="CG10" s="545"/>
      <c r="CH10" s="545"/>
      <c r="CI10" s="545"/>
      <c r="CJ10" s="545"/>
      <c r="CK10" s="545"/>
      <c r="CL10" s="545"/>
      <c r="CM10" s="545"/>
      <c r="CN10" s="545"/>
      <c r="CO10" s="545"/>
      <c r="CP10" s="545"/>
      <c r="CQ10" s="545"/>
      <c r="CR10" s="545"/>
      <c r="CS10" s="545"/>
      <c r="CT10" s="545"/>
      <c r="CU10" s="545"/>
      <c r="CV10" s="545"/>
      <c r="CW10" s="545"/>
      <c r="CX10" s="545"/>
      <c r="CY10" s="545"/>
      <c r="CZ10" s="545"/>
      <c r="DA10" s="545"/>
    </row>
    <row r="11" spans="1:105" s="129" customFormat="1" ht="15">
      <c r="A11" s="402" t="s">
        <v>788</v>
      </c>
      <c r="B11" s="402"/>
      <c r="C11" s="402"/>
      <c r="D11" s="402"/>
      <c r="E11" s="402"/>
      <c r="F11" s="402"/>
      <c r="G11" s="402"/>
      <c r="H11" s="122"/>
      <c r="I11" s="566" t="s">
        <v>736</v>
      </c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6"/>
      <c r="AT11" s="566"/>
      <c r="AU11" s="566"/>
      <c r="AV11" s="566"/>
      <c r="AW11" s="566"/>
      <c r="AX11" s="566"/>
      <c r="AY11" s="566"/>
      <c r="AZ11" s="566"/>
      <c r="BA11" s="566"/>
      <c r="BB11" s="566"/>
      <c r="BC11" s="566"/>
      <c r="BD11" s="566"/>
      <c r="BE11" s="566"/>
      <c r="BF11" s="566"/>
      <c r="BG11" s="566"/>
      <c r="BH11" s="566"/>
      <c r="BI11" s="566"/>
      <c r="BJ11" s="566"/>
      <c r="BK11" s="566"/>
      <c r="BL11" s="566"/>
      <c r="BM11" s="566"/>
      <c r="BN11" s="566"/>
      <c r="BO11" s="566"/>
      <c r="BP11" s="566"/>
      <c r="BQ11" s="567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</row>
    <row r="12" spans="1:105" s="129" customFormat="1" ht="15">
      <c r="A12" s="402"/>
      <c r="B12" s="402"/>
      <c r="C12" s="402"/>
      <c r="D12" s="402"/>
      <c r="E12" s="402"/>
      <c r="F12" s="402"/>
      <c r="G12" s="402"/>
      <c r="H12" s="122"/>
      <c r="I12" s="549" t="s">
        <v>737</v>
      </c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73"/>
      <c r="BR12" s="545" t="s">
        <v>275</v>
      </c>
      <c r="BS12" s="545"/>
      <c r="BT12" s="545"/>
      <c r="BU12" s="545"/>
      <c r="BV12" s="545"/>
      <c r="BW12" s="545"/>
      <c r="BX12" s="545"/>
      <c r="BY12" s="545"/>
      <c r="BZ12" s="545"/>
      <c r="CA12" s="545"/>
      <c r="CB12" s="545"/>
      <c r="CC12" s="545"/>
      <c r="CD12" s="545"/>
      <c r="CE12" s="545"/>
      <c r="CF12" s="545"/>
      <c r="CG12" s="545"/>
      <c r="CH12" s="545"/>
      <c r="CI12" s="545"/>
      <c r="CJ12" s="545" t="s">
        <v>275</v>
      </c>
      <c r="CK12" s="545"/>
      <c r="CL12" s="545"/>
      <c r="CM12" s="545"/>
      <c r="CN12" s="545"/>
      <c r="CO12" s="545"/>
      <c r="CP12" s="545"/>
      <c r="CQ12" s="545"/>
      <c r="CR12" s="545"/>
      <c r="CS12" s="545"/>
      <c r="CT12" s="545"/>
      <c r="CU12" s="545"/>
      <c r="CV12" s="545"/>
      <c r="CW12" s="545"/>
      <c r="CX12" s="545"/>
      <c r="CY12" s="545"/>
      <c r="CZ12" s="545"/>
      <c r="DA12" s="545"/>
    </row>
    <row r="13" spans="1:105" s="129" customFormat="1" ht="15">
      <c r="A13" s="402" t="s">
        <v>236</v>
      </c>
      <c r="B13" s="402"/>
      <c r="C13" s="402"/>
      <c r="D13" s="402"/>
      <c r="E13" s="402"/>
      <c r="F13" s="402"/>
      <c r="G13" s="402"/>
      <c r="H13" s="122"/>
      <c r="I13" s="566" t="s">
        <v>641</v>
      </c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  <c r="AO13" s="566"/>
      <c r="AP13" s="566"/>
      <c r="AQ13" s="566"/>
      <c r="AR13" s="566"/>
      <c r="AS13" s="566"/>
      <c r="AT13" s="566"/>
      <c r="AU13" s="566"/>
      <c r="AV13" s="566"/>
      <c r="AW13" s="566"/>
      <c r="AX13" s="566"/>
      <c r="AY13" s="566"/>
      <c r="AZ13" s="566"/>
      <c r="BA13" s="566"/>
      <c r="BB13" s="566"/>
      <c r="BC13" s="566"/>
      <c r="BD13" s="566"/>
      <c r="BE13" s="566"/>
      <c r="BF13" s="566"/>
      <c r="BG13" s="566"/>
      <c r="BH13" s="566"/>
      <c r="BI13" s="566"/>
      <c r="BJ13" s="566"/>
      <c r="BK13" s="566"/>
      <c r="BL13" s="566"/>
      <c r="BM13" s="566"/>
      <c r="BN13" s="566"/>
      <c r="BO13" s="566"/>
      <c r="BP13" s="566"/>
      <c r="BQ13" s="567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  <c r="CN13" s="545"/>
      <c r="CO13" s="545"/>
      <c r="CP13" s="545"/>
      <c r="CQ13" s="545"/>
      <c r="CR13" s="545"/>
      <c r="CS13" s="545"/>
      <c r="CT13" s="545"/>
      <c r="CU13" s="545"/>
      <c r="CV13" s="545"/>
      <c r="CW13" s="545"/>
      <c r="CX13" s="545"/>
      <c r="CY13" s="545"/>
      <c r="CZ13" s="545"/>
      <c r="DA13" s="545"/>
    </row>
    <row r="14" spans="1:105" s="129" customFormat="1" ht="15">
      <c r="A14" s="402" t="s">
        <v>238</v>
      </c>
      <c r="B14" s="402"/>
      <c r="C14" s="402"/>
      <c r="D14" s="402"/>
      <c r="E14" s="402"/>
      <c r="F14" s="402"/>
      <c r="G14" s="402"/>
      <c r="H14" s="122"/>
      <c r="I14" s="566" t="s">
        <v>642</v>
      </c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566"/>
      <c r="AU14" s="566"/>
      <c r="AV14" s="566"/>
      <c r="AW14" s="566"/>
      <c r="AX14" s="566"/>
      <c r="AY14" s="566"/>
      <c r="AZ14" s="566"/>
      <c r="BA14" s="566"/>
      <c r="BB14" s="566"/>
      <c r="BC14" s="566"/>
      <c r="BD14" s="566"/>
      <c r="BE14" s="566"/>
      <c r="BF14" s="566"/>
      <c r="BG14" s="566"/>
      <c r="BH14" s="566"/>
      <c r="BI14" s="566"/>
      <c r="BJ14" s="566"/>
      <c r="BK14" s="566"/>
      <c r="BL14" s="566"/>
      <c r="BM14" s="566"/>
      <c r="BN14" s="566"/>
      <c r="BO14" s="566"/>
      <c r="BP14" s="566"/>
      <c r="BQ14" s="567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</row>
    <row r="15" spans="1:105" s="129" customFormat="1" ht="15">
      <c r="A15" s="402" t="s">
        <v>245</v>
      </c>
      <c r="B15" s="402"/>
      <c r="C15" s="402"/>
      <c r="D15" s="402"/>
      <c r="E15" s="402"/>
      <c r="F15" s="402"/>
      <c r="G15" s="402"/>
      <c r="H15" s="122"/>
      <c r="I15" s="566" t="s">
        <v>643</v>
      </c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6"/>
      <c r="AS15" s="566"/>
      <c r="AT15" s="566"/>
      <c r="AU15" s="566"/>
      <c r="AV15" s="566"/>
      <c r="AW15" s="566"/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6"/>
      <c r="BM15" s="566"/>
      <c r="BN15" s="566"/>
      <c r="BO15" s="566"/>
      <c r="BP15" s="566"/>
      <c r="BQ15" s="567"/>
      <c r="BR15" s="545"/>
      <c r="BS15" s="545"/>
      <c r="BT15" s="545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5"/>
      <c r="CI15" s="545"/>
      <c r="CJ15" s="545"/>
      <c r="CK15" s="545"/>
      <c r="CL15" s="545"/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5"/>
      <c r="CX15" s="545"/>
      <c r="CY15" s="545"/>
      <c r="CZ15" s="545"/>
      <c r="DA15" s="545"/>
    </row>
    <row r="16" spans="1:105" s="129" customFormat="1" ht="15">
      <c r="A16" s="402" t="s">
        <v>247</v>
      </c>
      <c r="B16" s="402"/>
      <c r="C16" s="402"/>
      <c r="D16" s="402"/>
      <c r="E16" s="402"/>
      <c r="F16" s="402"/>
      <c r="G16" s="402"/>
      <c r="H16" s="122"/>
      <c r="I16" s="566" t="s">
        <v>644</v>
      </c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66"/>
      <c r="AP16" s="566"/>
      <c r="AQ16" s="566"/>
      <c r="AR16" s="566"/>
      <c r="AS16" s="566"/>
      <c r="AT16" s="566"/>
      <c r="AU16" s="566"/>
      <c r="AV16" s="566"/>
      <c r="AW16" s="566"/>
      <c r="AX16" s="566"/>
      <c r="AY16" s="566"/>
      <c r="AZ16" s="566"/>
      <c r="BA16" s="566"/>
      <c r="BB16" s="566"/>
      <c r="BC16" s="566"/>
      <c r="BD16" s="566"/>
      <c r="BE16" s="566"/>
      <c r="BF16" s="566"/>
      <c r="BG16" s="566"/>
      <c r="BH16" s="566"/>
      <c r="BI16" s="566"/>
      <c r="BJ16" s="566"/>
      <c r="BK16" s="566"/>
      <c r="BL16" s="566"/>
      <c r="BM16" s="566"/>
      <c r="BN16" s="566"/>
      <c r="BO16" s="566"/>
      <c r="BP16" s="566"/>
      <c r="BQ16" s="567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5"/>
    </row>
    <row r="17" spans="1:105" s="129" customFormat="1" ht="15">
      <c r="A17" s="402" t="s">
        <v>868</v>
      </c>
      <c r="B17" s="402"/>
      <c r="C17" s="402"/>
      <c r="D17" s="402"/>
      <c r="E17" s="402"/>
      <c r="F17" s="402"/>
      <c r="G17" s="402"/>
      <c r="H17" s="122"/>
      <c r="I17" s="549" t="s">
        <v>738</v>
      </c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549"/>
      <c r="AR17" s="549"/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49"/>
      <c r="BI17" s="549"/>
      <c r="BJ17" s="549"/>
      <c r="BK17" s="549"/>
      <c r="BL17" s="549"/>
      <c r="BM17" s="549"/>
      <c r="BN17" s="549"/>
      <c r="BO17" s="549"/>
      <c r="BP17" s="549"/>
      <c r="BQ17" s="573"/>
      <c r="BR17" s="545" t="s">
        <v>275</v>
      </c>
      <c r="BS17" s="545"/>
      <c r="BT17" s="545"/>
      <c r="BU17" s="545"/>
      <c r="BV17" s="545"/>
      <c r="BW17" s="545"/>
      <c r="BX17" s="545"/>
      <c r="BY17" s="545"/>
      <c r="BZ17" s="545"/>
      <c r="CA17" s="545"/>
      <c r="CB17" s="545"/>
      <c r="CC17" s="545"/>
      <c r="CD17" s="545"/>
      <c r="CE17" s="545"/>
      <c r="CF17" s="545"/>
      <c r="CG17" s="545"/>
      <c r="CH17" s="545"/>
      <c r="CI17" s="545"/>
      <c r="CJ17" s="545" t="s">
        <v>275</v>
      </c>
      <c r="CK17" s="545"/>
      <c r="CL17" s="545"/>
      <c r="CM17" s="545"/>
      <c r="CN17" s="545"/>
      <c r="CO17" s="545"/>
      <c r="CP17" s="545"/>
      <c r="CQ17" s="545"/>
      <c r="CR17" s="545"/>
      <c r="CS17" s="545"/>
      <c r="CT17" s="545"/>
      <c r="CU17" s="545"/>
      <c r="CV17" s="545"/>
      <c r="CW17" s="545"/>
      <c r="CX17" s="545"/>
      <c r="CY17" s="545"/>
      <c r="CZ17" s="545"/>
      <c r="DA17" s="545"/>
    </row>
    <row r="18" spans="1:105" s="129" customFormat="1" ht="15">
      <c r="A18" s="402"/>
      <c r="B18" s="402"/>
      <c r="C18" s="402"/>
      <c r="D18" s="402"/>
      <c r="E18" s="402"/>
      <c r="F18" s="402"/>
      <c r="G18" s="402"/>
      <c r="H18" s="122"/>
      <c r="I18" s="549" t="s">
        <v>739</v>
      </c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9"/>
      <c r="AT18" s="549"/>
      <c r="AU18" s="549"/>
      <c r="AV18" s="549"/>
      <c r="AW18" s="549"/>
      <c r="AX18" s="549"/>
      <c r="AY18" s="549"/>
      <c r="AZ18" s="549"/>
      <c r="BA18" s="549"/>
      <c r="BB18" s="549"/>
      <c r="BC18" s="549"/>
      <c r="BD18" s="549"/>
      <c r="BE18" s="549"/>
      <c r="BF18" s="549"/>
      <c r="BG18" s="549"/>
      <c r="BH18" s="549"/>
      <c r="BI18" s="549"/>
      <c r="BJ18" s="549"/>
      <c r="BK18" s="549"/>
      <c r="BL18" s="549"/>
      <c r="BM18" s="549"/>
      <c r="BN18" s="549"/>
      <c r="BO18" s="549"/>
      <c r="BP18" s="549"/>
      <c r="BQ18" s="573"/>
      <c r="BR18" s="545"/>
      <c r="BS18" s="545"/>
      <c r="BT18" s="545"/>
      <c r="BU18" s="545"/>
      <c r="BV18" s="545"/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545"/>
      <c r="CK18" s="545"/>
      <c r="CL18" s="545"/>
      <c r="CM18" s="545"/>
      <c r="CN18" s="545"/>
      <c r="CO18" s="545"/>
      <c r="CP18" s="545"/>
      <c r="CQ18" s="545"/>
      <c r="CR18" s="545"/>
      <c r="CS18" s="545"/>
      <c r="CT18" s="545"/>
      <c r="CU18" s="545"/>
      <c r="CV18" s="545"/>
      <c r="CW18" s="545"/>
      <c r="CX18" s="545"/>
      <c r="CY18" s="545"/>
      <c r="CZ18" s="545"/>
      <c r="DA18" s="545"/>
    </row>
    <row r="19" spans="1:105" s="129" customFormat="1" ht="30" customHeight="1">
      <c r="A19" s="402" t="s">
        <v>803</v>
      </c>
      <c r="B19" s="402"/>
      <c r="C19" s="402"/>
      <c r="D19" s="402"/>
      <c r="E19" s="402"/>
      <c r="F19" s="402"/>
      <c r="G19" s="402"/>
      <c r="H19" s="122"/>
      <c r="I19" s="549" t="s">
        <v>740</v>
      </c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549"/>
      <c r="AZ19" s="549"/>
      <c r="BA19" s="549"/>
      <c r="BB19" s="549"/>
      <c r="BC19" s="549"/>
      <c r="BD19" s="549"/>
      <c r="BE19" s="549"/>
      <c r="BF19" s="549"/>
      <c r="BG19" s="549"/>
      <c r="BH19" s="549"/>
      <c r="BI19" s="549"/>
      <c r="BJ19" s="549"/>
      <c r="BK19" s="549"/>
      <c r="BL19" s="549"/>
      <c r="BM19" s="549"/>
      <c r="BN19" s="549"/>
      <c r="BO19" s="549"/>
      <c r="BP19" s="549"/>
      <c r="BQ19" s="573"/>
      <c r="BR19" s="545" t="s">
        <v>275</v>
      </c>
      <c r="BS19" s="545"/>
      <c r="BT19" s="545"/>
      <c r="BU19" s="545"/>
      <c r="BV19" s="545"/>
      <c r="BW19" s="545"/>
      <c r="BX19" s="545"/>
      <c r="BY19" s="545"/>
      <c r="BZ19" s="545"/>
      <c r="CA19" s="545"/>
      <c r="CB19" s="545"/>
      <c r="CC19" s="545"/>
      <c r="CD19" s="545"/>
      <c r="CE19" s="545"/>
      <c r="CF19" s="545"/>
      <c r="CG19" s="545"/>
      <c r="CH19" s="545"/>
      <c r="CI19" s="545"/>
      <c r="CJ19" s="545"/>
      <c r="CK19" s="545"/>
      <c r="CL19" s="545"/>
      <c r="CM19" s="545"/>
      <c r="CN19" s="545"/>
      <c r="CO19" s="545"/>
      <c r="CP19" s="545"/>
      <c r="CQ19" s="545"/>
      <c r="CR19" s="545"/>
      <c r="CS19" s="545"/>
      <c r="CT19" s="545"/>
      <c r="CU19" s="545"/>
      <c r="CV19" s="545"/>
      <c r="CW19" s="545"/>
      <c r="CX19" s="545"/>
      <c r="CY19" s="545"/>
      <c r="CZ19" s="545"/>
      <c r="DA19" s="545"/>
    </row>
    <row r="20" spans="1:105" s="129" customFormat="1" ht="30" customHeight="1">
      <c r="A20" s="402" t="s">
        <v>805</v>
      </c>
      <c r="B20" s="402"/>
      <c r="C20" s="402"/>
      <c r="D20" s="402"/>
      <c r="E20" s="402"/>
      <c r="F20" s="402"/>
      <c r="G20" s="402"/>
      <c r="H20" s="122"/>
      <c r="I20" s="574" t="s">
        <v>741</v>
      </c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4"/>
      <c r="BH20" s="574"/>
      <c r="BI20" s="574"/>
      <c r="BJ20" s="574"/>
      <c r="BK20" s="574"/>
      <c r="BL20" s="574"/>
      <c r="BM20" s="574"/>
      <c r="BN20" s="574"/>
      <c r="BO20" s="574"/>
      <c r="BP20" s="574"/>
      <c r="BQ20" s="575"/>
      <c r="BR20" s="545"/>
      <c r="BS20" s="545"/>
      <c r="BT20" s="545"/>
      <c r="BU20" s="545"/>
      <c r="BV20" s="545"/>
      <c r="BW20" s="545"/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5"/>
      <c r="CZ20" s="545"/>
      <c r="DA20" s="545"/>
    </row>
    <row r="21" spans="1:105" s="129" customFormat="1" ht="15">
      <c r="A21" s="402" t="s">
        <v>942</v>
      </c>
      <c r="B21" s="402"/>
      <c r="C21" s="402"/>
      <c r="D21" s="402"/>
      <c r="E21" s="402"/>
      <c r="F21" s="402"/>
      <c r="G21" s="402"/>
      <c r="H21" s="122"/>
      <c r="I21" s="549" t="s">
        <v>742</v>
      </c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49"/>
      <c r="AW21" s="549"/>
      <c r="AX21" s="549"/>
      <c r="AY21" s="549"/>
      <c r="AZ21" s="549"/>
      <c r="BA21" s="549"/>
      <c r="BB21" s="549"/>
      <c r="BC21" s="549"/>
      <c r="BD21" s="549"/>
      <c r="BE21" s="549"/>
      <c r="BF21" s="549"/>
      <c r="BG21" s="549"/>
      <c r="BH21" s="549"/>
      <c r="BI21" s="549"/>
      <c r="BJ21" s="549"/>
      <c r="BK21" s="549"/>
      <c r="BL21" s="549"/>
      <c r="BM21" s="549"/>
      <c r="BN21" s="549"/>
      <c r="BO21" s="549"/>
      <c r="BP21" s="549"/>
      <c r="BQ21" s="573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5"/>
      <c r="CP21" s="545"/>
      <c r="CQ21" s="545"/>
      <c r="CR21" s="545"/>
      <c r="CS21" s="545"/>
      <c r="CT21" s="545"/>
      <c r="CU21" s="545"/>
      <c r="CV21" s="545"/>
      <c r="CW21" s="545"/>
      <c r="CX21" s="545"/>
      <c r="CY21" s="545"/>
      <c r="CZ21" s="545"/>
      <c r="DA21" s="545"/>
    </row>
    <row r="22" spans="1:105" s="129" customFormat="1" ht="15">
      <c r="A22" s="402" t="s">
        <v>630</v>
      </c>
      <c r="B22" s="402"/>
      <c r="C22" s="402"/>
      <c r="D22" s="402"/>
      <c r="E22" s="402"/>
      <c r="F22" s="402"/>
      <c r="G22" s="402"/>
      <c r="H22" s="122"/>
      <c r="I22" s="549" t="s">
        <v>743</v>
      </c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  <c r="BA22" s="549"/>
      <c r="BB22" s="549"/>
      <c r="BC22" s="549"/>
      <c r="BD22" s="549"/>
      <c r="BE22" s="549"/>
      <c r="BF22" s="549"/>
      <c r="BG22" s="549"/>
      <c r="BH22" s="549"/>
      <c r="BI22" s="549"/>
      <c r="BJ22" s="549"/>
      <c r="BK22" s="549"/>
      <c r="BL22" s="549"/>
      <c r="BM22" s="549"/>
      <c r="BN22" s="549"/>
      <c r="BO22" s="549"/>
      <c r="BP22" s="549"/>
      <c r="BQ22" s="573"/>
      <c r="BR22" s="545"/>
      <c r="BS22" s="545"/>
      <c r="BT22" s="545"/>
      <c r="BU22" s="545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45"/>
      <c r="CK22" s="545"/>
      <c r="CL22" s="545"/>
      <c r="CM22" s="545"/>
      <c r="CN22" s="545"/>
      <c r="CO22" s="545"/>
      <c r="CP22" s="545"/>
      <c r="CQ22" s="545"/>
      <c r="CR22" s="545"/>
      <c r="CS22" s="545"/>
      <c r="CT22" s="545"/>
      <c r="CU22" s="545"/>
      <c r="CV22" s="545"/>
      <c r="CW22" s="545"/>
      <c r="CX22" s="545"/>
      <c r="CY22" s="545"/>
      <c r="CZ22" s="545"/>
      <c r="DA22" s="545"/>
    </row>
    <row r="23" spans="1:105" s="129" customFormat="1" ht="15">
      <c r="A23" s="402" t="s">
        <v>744</v>
      </c>
      <c r="B23" s="402"/>
      <c r="C23" s="402"/>
      <c r="D23" s="402"/>
      <c r="E23" s="402"/>
      <c r="F23" s="402"/>
      <c r="G23" s="402"/>
      <c r="H23" s="122"/>
      <c r="I23" s="549" t="s">
        <v>745</v>
      </c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549"/>
      <c r="AO23" s="549"/>
      <c r="AP23" s="549"/>
      <c r="AQ23" s="549"/>
      <c r="AR23" s="549"/>
      <c r="AS23" s="549"/>
      <c r="AT23" s="549"/>
      <c r="AU23" s="549"/>
      <c r="AV23" s="549"/>
      <c r="AW23" s="549"/>
      <c r="AX23" s="549"/>
      <c r="AY23" s="549"/>
      <c r="AZ23" s="549"/>
      <c r="BA23" s="549"/>
      <c r="BB23" s="549"/>
      <c r="BC23" s="549"/>
      <c r="BD23" s="549"/>
      <c r="BE23" s="549"/>
      <c r="BF23" s="549"/>
      <c r="BG23" s="549"/>
      <c r="BH23" s="549"/>
      <c r="BI23" s="549"/>
      <c r="BJ23" s="549"/>
      <c r="BK23" s="549"/>
      <c r="BL23" s="549"/>
      <c r="BM23" s="549"/>
      <c r="BN23" s="549"/>
      <c r="BO23" s="549"/>
      <c r="BP23" s="549"/>
      <c r="BQ23" s="573"/>
      <c r="BR23" s="545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5"/>
      <c r="DA23" s="545"/>
    </row>
    <row r="24" spans="1:105" s="129" customFormat="1" ht="30" customHeight="1">
      <c r="A24" s="402" t="s">
        <v>746</v>
      </c>
      <c r="B24" s="402"/>
      <c r="C24" s="402"/>
      <c r="D24" s="402"/>
      <c r="E24" s="402"/>
      <c r="F24" s="402"/>
      <c r="G24" s="402"/>
      <c r="H24" s="122"/>
      <c r="I24" s="549" t="s">
        <v>747</v>
      </c>
      <c r="J24" s="549"/>
      <c r="K24" s="549"/>
      <c r="L24" s="549"/>
      <c r="M24" s="549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549"/>
      <c r="AV24" s="549"/>
      <c r="AW24" s="549"/>
      <c r="AX24" s="549"/>
      <c r="AY24" s="549"/>
      <c r="AZ24" s="549"/>
      <c r="BA24" s="549"/>
      <c r="BB24" s="549"/>
      <c r="BC24" s="549"/>
      <c r="BD24" s="549"/>
      <c r="BE24" s="549"/>
      <c r="BF24" s="549"/>
      <c r="BG24" s="549"/>
      <c r="BH24" s="549"/>
      <c r="BI24" s="549"/>
      <c r="BJ24" s="549"/>
      <c r="BK24" s="549"/>
      <c r="BL24" s="549"/>
      <c r="BM24" s="549"/>
      <c r="BN24" s="549"/>
      <c r="BO24" s="549"/>
      <c r="BP24" s="549"/>
      <c r="BQ24" s="573"/>
      <c r="BR24" s="545"/>
      <c r="BS24" s="545"/>
      <c r="BT24" s="545"/>
      <c r="BU24" s="545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45"/>
      <c r="CK24" s="545"/>
      <c r="CL24" s="545"/>
      <c r="CM24" s="545"/>
      <c r="CN24" s="545"/>
      <c r="CO24" s="545"/>
      <c r="CP24" s="545"/>
      <c r="CQ24" s="545"/>
      <c r="CR24" s="545"/>
      <c r="CS24" s="545"/>
      <c r="CT24" s="545"/>
      <c r="CU24" s="545"/>
      <c r="CV24" s="545"/>
      <c r="CW24" s="545"/>
      <c r="CX24" s="545"/>
      <c r="CY24" s="545"/>
      <c r="CZ24" s="545"/>
      <c r="DA24" s="545"/>
    </row>
    <row r="25" spans="1:105" s="129" customFormat="1" ht="15">
      <c r="A25" s="402" t="s">
        <v>669</v>
      </c>
      <c r="B25" s="402"/>
      <c r="C25" s="402"/>
      <c r="D25" s="402"/>
      <c r="E25" s="402"/>
      <c r="F25" s="402"/>
      <c r="G25" s="402"/>
      <c r="H25" s="122"/>
      <c r="I25" s="549" t="s">
        <v>748</v>
      </c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49"/>
      <c r="AK25" s="549"/>
      <c r="AL25" s="549"/>
      <c r="AM25" s="549"/>
      <c r="AN25" s="549"/>
      <c r="AO25" s="549"/>
      <c r="AP25" s="549"/>
      <c r="AQ25" s="549"/>
      <c r="AR25" s="549"/>
      <c r="AS25" s="549"/>
      <c r="AT25" s="549"/>
      <c r="AU25" s="549"/>
      <c r="AV25" s="549"/>
      <c r="AW25" s="549"/>
      <c r="AX25" s="549"/>
      <c r="AY25" s="549"/>
      <c r="AZ25" s="549"/>
      <c r="BA25" s="549"/>
      <c r="BB25" s="549"/>
      <c r="BC25" s="549"/>
      <c r="BD25" s="549"/>
      <c r="BE25" s="549"/>
      <c r="BF25" s="549"/>
      <c r="BG25" s="549"/>
      <c r="BH25" s="549"/>
      <c r="BI25" s="549"/>
      <c r="BJ25" s="549"/>
      <c r="BK25" s="549"/>
      <c r="BL25" s="549"/>
      <c r="BM25" s="549"/>
      <c r="BN25" s="549"/>
      <c r="BO25" s="549"/>
      <c r="BP25" s="549"/>
      <c r="BQ25" s="573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5"/>
    </row>
    <row r="26" spans="1:105" s="129" customFormat="1" ht="15">
      <c r="A26" s="402" t="s">
        <v>673</v>
      </c>
      <c r="B26" s="402"/>
      <c r="C26" s="402"/>
      <c r="D26" s="402"/>
      <c r="E26" s="402"/>
      <c r="F26" s="402"/>
      <c r="G26" s="402"/>
      <c r="H26" s="122"/>
      <c r="I26" s="549" t="s">
        <v>749</v>
      </c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549"/>
      <c r="AR26" s="549"/>
      <c r="AS26" s="549"/>
      <c r="AT26" s="549"/>
      <c r="AU26" s="549"/>
      <c r="AV26" s="549"/>
      <c r="AW26" s="549"/>
      <c r="AX26" s="549"/>
      <c r="AY26" s="549"/>
      <c r="AZ26" s="549"/>
      <c r="BA26" s="549"/>
      <c r="BB26" s="549"/>
      <c r="BC26" s="549"/>
      <c r="BD26" s="549"/>
      <c r="BE26" s="549"/>
      <c r="BF26" s="549"/>
      <c r="BG26" s="549"/>
      <c r="BH26" s="549"/>
      <c r="BI26" s="549"/>
      <c r="BJ26" s="549"/>
      <c r="BK26" s="549"/>
      <c r="BL26" s="549"/>
      <c r="BM26" s="549"/>
      <c r="BN26" s="549"/>
      <c r="BO26" s="549"/>
      <c r="BP26" s="549"/>
      <c r="BQ26" s="573"/>
      <c r="BR26" s="545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5"/>
      <c r="CZ26" s="545"/>
      <c r="DA26" s="545"/>
    </row>
    <row r="27" spans="1:105" s="129" customFormat="1" ht="15">
      <c r="A27" s="402" t="s">
        <v>675</v>
      </c>
      <c r="B27" s="402"/>
      <c r="C27" s="402"/>
      <c r="D27" s="402"/>
      <c r="E27" s="402"/>
      <c r="F27" s="402"/>
      <c r="G27" s="402"/>
      <c r="H27" s="122"/>
      <c r="I27" s="549" t="s">
        <v>750</v>
      </c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49"/>
      <c r="BD27" s="549"/>
      <c r="BE27" s="549"/>
      <c r="BF27" s="549"/>
      <c r="BG27" s="549"/>
      <c r="BH27" s="549"/>
      <c r="BI27" s="549"/>
      <c r="BJ27" s="549"/>
      <c r="BK27" s="549"/>
      <c r="BL27" s="549"/>
      <c r="BM27" s="549"/>
      <c r="BN27" s="549"/>
      <c r="BO27" s="549"/>
      <c r="BP27" s="549"/>
      <c r="BQ27" s="573"/>
      <c r="BR27" s="545"/>
      <c r="BS27" s="545"/>
      <c r="BT27" s="545"/>
      <c r="BU27" s="545"/>
      <c r="BV27" s="545"/>
      <c r="BW27" s="545"/>
      <c r="BX27" s="545"/>
      <c r="BY27" s="545"/>
      <c r="BZ27" s="545"/>
      <c r="CA27" s="545"/>
      <c r="CB27" s="545"/>
      <c r="CC27" s="545"/>
      <c r="CD27" s="545"/>
      <c r="CE27" s="545"/>
      <c r="CF27" s="545"/>
      <c r="CG27" s="545"/>
      <c r="CH27" s="545"/>
      <c r="CI27" s="545"/>
      <c r="CJ27" s="545"/>
      <c r="CK27" s="545"/>
      <c r="CL27" s="545"/>
      <c r="CM27" s="545"/>
      <c r="CN27" s="545"/>
      <c r="CO27" s="545"/>
      <c r="CP27" s="545"/>
      <c r="CQ27" s="545"/>
      <c r="CR27" s="545"/>
      <c r="CS27" s="545"/>
      <c r="CT27" s="545"/>
      <c r="CU27" s="545"/>
      <c r="CV27" s="545"/>
      <c r="CW27" s="545"/>
      <c r="CX27" s="545"/>
      <c r="CY27" s="545"/>
      <c r="CZ27" s="545"/>
      <c r="DA27" s="545"/>
    </row>
    <row r="28" spans="1:105" s="129" customFormat="1" ht="15">
      <c r="A28" s="402" t="s">
        <v>677</v>
      </c>
      <c r="B28" s="402"/>
      <c r="C28" s="402"/>
      <c r="D28" s="402"/>
      <c r="E28" s="402"/>
      <c r="F28" s="402"/>
      <c r="G28" s="402"/>
      <c r="H28" s="122"/>
      <c r="I28" s="549" t="s">
        <v>751</v>
      </c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549"/>
      <c r="AL28" s="549"/>
      <c r="AM28" s="549"/>
      <c r="AN28" s="549"/>
      <c r="AO28" s="549"/>
      <c r="AP28" s="549"/>
      <c r="AQ28" s="549"/>
      <c r="AR28" s="549"/>
      <c r="AS28" s="549"/>
      <c r="AT28" s="549"/>
      <c r="AU28" s="549"/>
      <c r="AV28" s="549"/>
      <c r="AW28" s="549"/>
      <c r="AX28" s="549"/>
      <c r="AY28" s="549"/>
      <c r="AZ28" s="549"/>
      <c r="BA28" s="549"/>
      <c r="BB28" s="549"/>
      <c r="BC28" s="549"/>
      <c r="BD28" s="549"/>
      <c r="BE28" s="549"/>
      <c r="BF28" s="549"/>
      <c r="BG28" s="549"/>
      <c r="BH28" s="549"/>
      <c r="BI28" s="549"/>
      <c r="BJ28" s="549"/>
      <c r="BK28" s="549"/>
      <c r="BL28" s="549"/>
      <c r="BM28" s="549"/>
      <c r="BN28" s="549"/>
      <c r="BO28" s="549"/>
      <c r="BP28" s="549"/>
      <c r="BQ28" s="573"/>
      <c r="BR28" s="545"/>
      <c r="BS28" s="545"/>
      <c r="BT28" s="545"/>
      <c r="BU28" s="545"/>
      <c r="BV28" s="545"/>
      <c r="BW28" s="545"/>
      <c r="BX28" s="545"/>
      <c r="BY28" s="545"/>
      <c r="BZ28" s="545"/>
      <c r="CA28" s="545"/>
      <c r="CB28" s="545"/>
      <c r="CC28" s="545"/>
      <c r="CD28" s="545"/>
      <c r="CE28" s="545"/>
      <c r="CF28" s="545"/>
      <c r="CG28" s="545"/>
      <c r="CH28" s="545"/>
      <c r="CI28" s="545"/>
      <c r="CJ28" s="545"/>
      <c r="CK28" s="545"/>
      <c r="CL28" s="545"/>
      <c r="CM28" s="545"/>
      <c r="CN28" s="545"/>
      <c r="CO28" s="545"/>
      <c r="CP28" s="545"/>
      <c r="CQ28" s="545"/>
      <c r="CR28" s="545"/>
      <c r="CS28" s="545"/>
      <c r="CT28" s="545"/>
      <c r="CU28" s="545"/>
      <c r="CV28" s="545"/>
      <c r="CW28" s="545"/>
      <c r="CX28" s="545"/>
      <c r="CY28" s="545"/>
      <c r="CZ28" s="545"/>
      <c r="DA28" s="545"/>
    </row>
    <row r="29" spans="1:105" s="129" customFormat="1" ht="15">
      <c r="A29" s="402" t="s">
        <v>679</v>
      </c>
      <c r="B29" s="402"/>
      <c r="C29" s="402"/>
      <c r="D29" s="402"/>
      <c r="E29" s="402"/>
      <c r="F29" s="402"/>
      <c r="G29" s="402"/>
      <c r="H29" s="122"/>
      <c r="I29" s="549" t="s">
        <v>752</v>
      </c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49"/>
      <c r="Y29" s="549"/>
      <c r="Z29" s="549"/>
      <c r="AA29" s="549"/>
      <c r="AB29" s="549"/>
      <c r="AC29" s="549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49"/>
      <c r="AO29" s="549"/>
      <c r="AP29" s="549"/>
      <c r="AQ29" s="549"/>
      <c r="AR29" s="549"/>
      <c r="AS29" s="549"/>
      <c r="AT29" s="549"/>
      <c r="AU29" s="549"/>
      <c r="AV29" s="549"/>
      <c r="AW29" s="549"/>
      <c r="AX29" s="549"/>
      <c r="AY29" s="549"/>
      <c r="AZ29" s="549"/>
      <c r="BA29" s="549"/>
      <c r="BB29" s="549"/>
      <c r="BC29" s="549"/>
      <c r="BD29" s="549"/>
      <c r="BE29" s="549"/>
      <c r="BF29" s="549"/>
      <c r="BG29" s="549"/>
      <c r="BH29" s="549"/>
      <c r="BI29" s="549"/>
      <c r="BJ29" s="549"/>
      <c r="BK29" s="549"/>
      <c r="BL29" s="549"/>
      <c r="BM29" s="549"/>
      <c r="BN29" s="549"/>
      <c r="BO29" s="549"/>
      <c r="BP29" s="549"/>
      <c r="BQ29" s="573"/>
      <c r="BR29" s="545"/>
      <c r="BS29" s="545"/>
      <c r="BT29" s="545"/>
      <c r="BU29" s="545"/>
      <c r="BV29" s="545"/>
      <c r="BW29" s="545"/>
      <c r="BX29" s="545"/>
      <c r="BY29" s="545"/>
      <c r="BZ29" s="545"/>
      <c r="CA29" s="545"/>
      <c r="CB29" s="545"/>
      <c r="CC29" s="545"/>
      <c r="CD29" s="545"/>
      <c r="CE29" s="545"/>
      <c r="CF29" s="545"/>
      <c r="CG29" s="545"/>
      <c r="CH29" s="545"/>
      <c r="CI29" s="545"/>
      <c r="CJ29" s="545"/>
      <c r="CK29" s="545"/>
      <c r="CL29" s="545"/>
      <c r="CM29" s="545"/>
      <c r="CN29" s="545"/>
      <c r="CO29" s="545"/>
      <c r="CP29" s="545"/>
      <c r="CQ29" s="545"/>
      <c r="CR29" s="545"/>
      <c r="CS29" s="545"/>
      <c r="CT29" s="545"/>
      <c r="CU29" s="545"/>
      <c r="CV29" s="545"/>
      <c r="CW29" s="545"/>
      <c r="CX29" s="545"/>
      <c r="CY29" s="545"/>
      <c r="CZ29" s="545"/>
      <c r="DA29" s="545"/>
    </row>
    <row r="30" spans="1:105" s="129" customFormat="1" ht="15">
      <c r="A30" s="402"/>
      <c r="B30" s="402"/>
      <c r="C30" s="402"/>
      <c r="D30" s="402"/>
      <c r="E30" s="402"/>
      <c r="F30" s="402"/>
      <c r="G30" s="402"/>
      <c r="H30" s="122"/>
      <c r="I30" s="549" t="s">
        <v>753</v>
      </c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  <c r="BA30" s="549"/>
      <c r="BB30" s="549"/>
      <c r="BC30" s="549"/>
      <c r="BD30" s="549"/>
      <c r="BE30" s="549"/>
      <c r="BF30" s="549"/>
      <c r="BG30" s="549"/>
      <c r="BH30" s="549"/>
      <c r="BI30" s="549"/>
      <c r="BJ30" s="549"/>
      <c r="BK30" s="549"/>
      <c r="BL30" s="549"/>
      <c r="BM30" s="549"/>
      <c r="BN30" s="549"/>
      <c r="BO30" s="549"/>
      <c r="BP30" s="549"/>
      <c r="BQ30" s="573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5"/>
      <c r="CV30" s="545"/>
      <c r="CW30" s="545"/>
      <c r="CX30" s="545"/>
      <c r="CY30" s="545"/>
      <c r="CZ30" s="545"/>
      <c r="DA30" s="545"/>
    </row>
    <row r="31" spans="1:105" s="129" customFormat="1" ht="15">
      <c r="A31" s="402" t="s">
        <v>680</v>
      </c>
      <c r="B31" s="402"/>
      <c r="C31" s="402"/>
      <c r="D31" s="402"/>
      <c r="E31" s="402"/>
      <c r="F31" s="402"/>
      <c r="G31" s="402"/>
      <c r="H31" s="122"/>
      <c r="I31" s="566" t="s">
        <v>641</v>
      </c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566"/>
      <c r="AS31" s="566"/>
      <c r="AT31" s="566"/>
      <c r="AU31" s="566"/>
      <c r="AV31" s="566"/>
      <c r="AW31" s="566"/>
      <c r="AX31" s="566"/>
      <c r="AY31" s="566"/>
      <c r="AZ31" s="566"/>
      <c r="BA31" s="566"/>
      <c r="BB31" s="566"/>
      <c r="BC31" s="566"/>
      <c r="BD31" s="566"/>
      <c r="BE31" s="566"/>
      <c r="BF31" s="566"/>
      <c r="BG31" s="566"/>
      <c r="BH31" s="566"/>
      <c r="BI31" s="566"/>
      <c r="BJ31" s="566"/>
      <c r="BK31" s="566"/>
      <c r="BL31" s="566"/>
      <c r="BM31" s="566"/>
      <c r="BN31" s="566"/>
      <c r="BO31" s="566"/>
      <c r="BP31" s="566"/>
      <c r="BQ31" s="567"/>
      <c r="BR31" s="545"/>
      <c r="BS31" s="545"/>
      <c r="BT31" s="545"/>
      <c r="BU31" s="545"/>
      <c r="BV31" s="545"/>
      <c r="BW31" s="545"/>
      <c r="BX31" s="545"/>
      <c r="BY31" s="545"/>
      <c r="BZ31" s="545"/>
      <c r="CA31" s="545"/>
      <c r="CB31" s="545"/>
      <c r="CC31" s="545"/>
      <c r="CD31" s="545"/>
      <c r="CE31" s="545"/>
      <c r="CF31" s="545"/>
      <c r="CG31" s="545"/>
      <c r="CH31" s="545"/>
      <c r="CI31" s="545"/>
      <c r="CJ31" s="545"/>
      <c r="CK31" s="545"/>
      <c r="CL31" s="545"/>
      <c r="CM31" s="545"/>
      <c r="CN31" s="545"/>
      <c r="CO31" s="545"/>
      <c r="CP31" s="545"/>
      <c r="CQ31" s="545"/>
      <c r="CR31" s="545"/>
      <c r="CS31" s="545"/>
      <c r="CT31" s="545"/>
      <c r="CU31" s="545"/>
      <c r="CV31" s="545"/>
      <c r="CW31" s="545"/>
      <c r="CX31" s="545"/>
      <c r="CY31" s="545"/>
      <c r="CZ31" s="545"/>
      <c r="DA31" s="545"/>
    </row>
    <row r="32" spans="1:105" s="129" customFormat="1" ht="15">
      <c r="A32" s="402" t="s">
        <v>681</v>
      </c>
      <c r="B32" s="402"/>
      <c r="C32" s="402"/>
      <c r="D32" s="402"/>
      <c r="E32" s="402"/>
      <c r="F32" s="402"/>
      <c r="G32" s="402"/>
      <c r="H32" s="122"/>
      <c r="I32" s="566" t="s">
        <v>642</v>
      </c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66"/>
      <c r="AV32" s="566"/>
      <c r="AW32" s="566"/>
      <c r="AX32" s="566"/>
      <c r="AY32" s="566"/>
      <c r="AZ32" s="566"/>
      <c r="BA32" s="566"/>
      <c r="BB32" s="566"/>
      <c r="BC32" s="566"/>
      <c r="BD32" s="566"/>
      <c r="BE32" s="566"/>
      <c r="BF32" s="566"/>
      <c r="BG32" s="566"/>
      <c r="BH32" s="566"/>
      <c r="BI32" s="566"/>
      <c r="BJ32" s="566"/>
      <c r="BK32" s="566"/>
      <c r="BL32" s="566"/>
      <c r="BM32" s="566"/>
      <c r="BN32" s="566"/>
      <c r="BO32" s="566"/>
      <c r="BP32" s="566"/>
      <c r="BQ32" s="567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5"/>
      <c r="CV32" s="545"/>
      <c r="CW32" s="545"/>
      <c r="CX32" s="545"/>
      <c r="CY32" s="545"/>
      <c r="CZ32" s="545"/>
      <c r="DA32" s="545"/>
    </row>
    <row r="33" spans="1:105" s="129" customFormat="1" ht="15">
      <c r="A33" s="402" t="s">
        <v>754</v>
      </c>
      <c r="B33" s="402"/>
      <c r="C33" s="402"/>
      <c r="D33" s="402"/>
      <c r="E33" s="402"/>
      <c r="F33" s="402"/>
      <c r="G33" s="402"/>
      <c r="H33" s="122"/>
      <c r="I33" s="566" t="s">
        <v>643</v>
      </c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6"/>
      <c r="AS33" s="566"/>
      <c r="AT33" s="566"/>
      <c r="AU33" s="566"/>
      <c r="AV33" s="566"/>
      <c r="AW33" s="566"/>
      <c r="AX33" s="566"/>
      <c r="AY33" s="566"/>
      <c r="AZ33" s="566"/>
      <c r="BA33" s="566"/>
      <c r="BB33" s="566"/>
      <c r="BC33" s="566"/>
      <c r="BD33" s="566"/>
      <c r="BE33" s="566"/>
      <c r="BF33" s="566"/>
      <c r="BG33" s="566"/>
      <c r="BH33" s="566"/>
      <c r="BI33" s="566"/>
      <c r="BJ33" s="566"/>
      <c r="BK33" s="566"/>
      <c r="BL33" s="566"/>
      <c r="BM33" s="566"/>
      <c r="BN33" s="566"/>
      <c r="BO33" s="566"/>
      <c r="BP33" s="566"/>
      <c r="BQ33" s="567"/>
      <c r="BR33" s="545"/>
      <c r="BS33" s="545"/>
      <c r="BT33" s="545"/>
      <c r="BU33" s="545"/>
      <c r="BV33" s="545"/>
      <c r="BW33" s="545"/>
      <c r="BX33" s="545"/>
      <c r="BY33" s="545"/>
      <c r="BZ33" s="545"/>
      <c r="CA33" s="545"/>
      <c r="CB33" s="545"/>
      <c r="CC33" s="545"/>
      <c r="CD33" s="545"/>
      <c r="CE33" s="545"/>
      <c r="CF33" s="545"/>
      <c r="CG33" s="545"/>
      <c r="CH33" s="545"/>
      <c r="CI33" s="545"/>
      <c r="CJ33" s="545"/>
      <c r="CK33" s="545"/>
      <c r="CL33" s="545"/>
      <c r="CM33" s="545"/>
      <c r="CN33" s="545"/>
      <c r="CO33" s="545"/>
      <c r="CP33" s="545"/>
      <c r="CQ33" s="545"/>
      <c r="CR33" s="545"/>
      <c r="CS33" s="545"/>
      <c r="CT33" s="545"/>
      <c r="CU33" s="545"/>
      <c r="CV33" s="545"/>
      <c r="CW33" s="545"/>
      <c r="CX33" s="545"/>
      <c r="CY33" s="545"/>
      <c r="CZ33" s="545"/>
      <c r="DA33" s="545"/>
    </row>
    <row r="34" spans="1:105" s="129" customFormat="1" ht="15">
      <c r="A34" s="402" t="s">
        <v>755</v>
      </c>
      <c r="B34" s="402"/>
      <c r="C34" s="402"/>
      <c r="D34" s="402"/>
      <c r="E34" s="402"/>
      <c r="F34" s="402"/>
      <c r="G34" s="402"/>
      <c r="H34" s="122"/>
      <c r="I34" s="566" t="s">
        <v>644</v>
      </c>
      <c r="J34" s="566"/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66"/>
      <c r="AB34" s="566"/>
      <c r="AC34" s="566"/>
      <c r="AD34" s="566"/>
      <c r="AE34" s="566"/>
      <c r="AF34" s="566"/>
      <c r="AG34" s="566"/>
      <c r="AH34" s="566"/>
      <c r="AI34" s="566"/>
      <c r="AJ34" s="566"/>
      <c r="AK34" s="566"/>
      <c r="AL34" s="566"/>
      <c r="AM34" s="566"/>
      <c r="AN34" s="566"/>
      <c r="AO34" s="566"/>
      <c r="AP34" s="566"/>
      <c r="AQ34" s="566"/>
      <c r="AR34" s="566"/>
      <c r="AS34" s="566"/>
      <c r="AT34" s="566"/>
      <c r="AU34" s="566"/>
      <c r="AV34" s="566"/>
      <c r="AW34" s="566"/>
      <c r="AX34" s="566"/>
      <c r="AY34" s="566"/>
      <c r="AZ34" s="566"/>
      <c r="BA34" s="566"/>
      <c r="BB34" s="566"/>
      <c r="BC34" s="566"/>
      <c r="BD34" s="566"/>
      <c r="BE34" s="566"/>
      <c r="BF34" s="566"/>
      <c r="BG34" s="566"/>
      <c r="BH34" s="566"/>
      <c r="BI34" s="566"/>
      <c r="BJ34" s="566"/>
      <c r="BK34" s="566"/>
      <c r="BL34" s="566"/>
      <c r="BM34" s="566"/>
      <c r="BN34" s="566"/>
      <c r="BO34" s="566"/>
      <c r="BP34" s="566"/>
      <c r="BQ34" s="567"/>
      <c r="BR34" s="545"/>
      <c r="BS34" s="545"/>
      <c r="BT34" s="545"/>
      <c r="BU34" s="545"/>
      <c r="BV34" s="545"/>
      <c r="BW34" s="545"/>
      <c r="BX34" s="545"/>
      <c r="BY34" s="545"/>
      <c r="BZ34" s="545"/>
      <c r="CA34" s="545"/>
      <c r="CB34" s="545"/>
      <c r="CC34" s="545"/>
      <c r="CD34" s="545"/>
      <c r="CE34" s="545"/>
      <c r="CF34" s="545"/>
      <c r="CG34" s="545"/>
      <c r="CH34" s="545"/>
      <c r="CI34" s="545"/>
      <c r="CJ34" s="545"/>
      <c r="CK34" s="545"/>
      <c r="CL34" s="545"/>
      <c r="CM34" s="545"/>
      <c r="CN34" s="545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5"/>
      <c r="DA34" s="545"/>
    </row>
    <row r="36" s="22" customFormat="1" ht="15">
      <c r="E36" s="22" t="s">
        <v>772</v>
      </c>
    </row>
    <row r="37" spans="5:105" s="24" customFormat="1" ht="30" customHeight="1">
      <c r="E37" s="24" t="s">
        <v>912</v>
      </c>
      <c r="H37" s="389" t="s">
        <v>190</v>
      </c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/>
      <c r="BJ37" s="389"/>
      <c r="BK37" s="389"/>
      <c r="BL37" s="389"/>
      <c r="BM37" s="389"/>
      <c r="BN37" s="389"/>
      <c r="BO37" s="389"/>
      <c r="BP37" s="389"/>
      <c r="BQ37" s="389"/>
      <c r="BR37" s="389"/>
      <c r="BS37" s="389"/>
      <c r="BT37" s="389"/>
      <c r="BU37" s="389"/>
      <c r="BV37" s="389"/>
      <c r="BW37" s="389"/>
      <c r="BX37" s="389"/>
      <c r="BY37" s="389"/>
      <c r="BZ37" s="389"/>
      <c r="CA37" s="389"/>
      <c r="CB37" s="389"/>
      <c r="CC37" s="389"/>
      <c r="CD37" s="389"/>
      <c r="CE37" s="389"/>
      <c r="CF37" s="389"/>
      <c r="CG37" s="389"/>
      <c r="CH37" s="389"/>
      <c r="CI37" s="389"/>
      <c r="CJ37" s="389"/>
      <c r="CK37" s="389"/>
      <c r="CL37" s="389"/>
      <c r="CM37" s="389"/>
      <c r="CN37" s="389"/>
      <c r="CO37" s="389"/>
      <c r="CP37" s="389"/>
      <c r="CQ37" s="389"/>
      <c r="CR37" s="389"/>
      <c r="CS37" s="389"/>
      <c r="CT37" s="389"/>
      <c r="CU37" s="389"/>
      <c r="CV37" s="389"/>
      <c r="CW37" s="389"/>
      <c r="CX37" s="389"/>
      <c r="CY37" s="389"/>
      <c r="CZ37" s="389"/>
      <c r="DA37" s="389"/>
    </row>
    <row r="38" spans="5:105" s="24" customFormat="1" ht="75" customHeight="1">
      <c r="E38" s="24" t="s">
        <v>914</v>
      </c>
      <c r="H38" s="389" t="s">
        <v>756</v>
      </c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/>
      <c r="BJ38" s="389"/>
      <c r="BK38" s="389"/>
      <c r="BL38" s="389"/>
      <c r="BM38" s="389"/>
      <c r="BN38" s="389"/>
      <c r="BO38" s="389"/>
      <c r="BP38" s="389"/>
      <c r="BQ38" s="389"/>
      <c r="BR38" s="389"/>
      <c r="BS38" s="389"/>
      <c r="BT38" s="389"/>
      <c r="BU38" s="389"/>
      <c r="BV38" s="389"/>
      <c r="BW38" s="389"/>
      <c r="BX38" s="389"/>
      <c r="BY38" s="389"/>
      <c r="BZ38" s="389"/>
      <c r="CA38" s="389"/>
      <c r="CB38" s="389"/>
      <c r="CC38" s="389"/>
      <c r="CD38" s="389"/>
      <c r="CE38" s="389"/>
      <c r="CF38" s="389"/>
      <c r="CG38" s="389"/>
      <c r="CH38" s="389"/>
      <c r="CI38" s="389"/>
      <c r="CJ38" s="389"/>
      <c r="CK38" s="389"/>
      <c r="CL38" s="389"/>
      <c r="CM38" s="389"/>
      <c r="CN38" s="389"/>
      <c r="CO38" s="389"/>
      <c r="CP38" s="389"/>
      <c r="CQ38" s="389"/>
      <c r="CR38" s="389"/>
      <c r="CS38" s="389"/>
      <c r="CT38" s="389"/>
      <c r="CU38" s="389"/>
      <c r="CV38" s="389"/>
      <c r="CW38" s="389"/>
      <c r="CX38" s="389"/>
      <c r="CY38" s="389"/>
      <c r="CZ38" s="389"/>
      <c r="DA38" s="389"/>
    </row>
    <row r="39" ht="3" customHeight="1"/>
    <row r="41" spans="3:157" ht="18.75">
      <c r="C41" s="154" t="s">
        <v>527</v>
      </c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</row>
    <row r="42" spans="8:161" ht="15"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  <row r="43" spans="8:161" ht="18.75">
      <c r="H43" s="475" t="s">
        <v>860</v>
      </c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475"/>
      <c r="BF43" s="475"/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5"/>
      <c r="BT43" s="475"/>
      <c r="BU43" s="475"/>
      <c r="BV43" s="475"/>
      <c r="BW43" s="475"/>
      <c r="BX43" s="475"/>
      <c r="BY43" s="475"/>
      <c r="BZ43" s="475"/>
      <c r="CA43" s="475"/>
      <c r="CB43" s="475"/>
      <c r="CC43" s="475"/>
      <c r="CD43" s="475"/>
      <c r="CE43" s="475"/>
      <c r="CF43" s="475"/>
      <c r="CG43" s="475"/>
      <c r="CH43" s="475"/>
      <c r="CI43" s="475"/>
      <c r="CJ43" s="475"/>
      <c r="CK43" s="475"/>
      <c r="CL43" s="475"/>
      <c r="CM43" s="475"/>
      <c r="CN43" s="475"/>
      <c r="CO43" s="475"/>
      <c r="CP43" s="475"/>
      <c r="CQ43" s="475"/>
      <c r="CR43" s="475"/>
      <c r="CS43" s="475"/>
      <c r="CT43" s="475"/>
      <c r="CU43" s="475"/>
      <c r="CV43" s="475"/>
      <c r="CW43" s="475"/>
      <c r="CX43" s="475"/>
      <c r="CY43" s="475"/>
      <c r="CZ43" s="475"/>
      <c r="DA43" s="475"/>
      <c r="DB43" s="475"/>
      <c r="DC43" s="475"/>
      <c r="DD43" s="475"/>
      <c r="DE43" s="475"/>
      <c r="DF43" s="475"/>
      <c r="DG43" s="475"/>
      <c r="DH43" s="475"/>
      <c r="DI43" s="475"/>
      <c r="DJ43" s="475"/>
      <c r="DK43" s="475"/>
      <c r="DL43" s="475"/>
      <c r="DM43" s="475"/>
      <c r="DN43" s="475"/>
      <c r="DO43" s="475"/>
      <c r="DP43" s="475"/>
      <c r="DQ43" s="475"/>
      <c r="DR43" s="475"/>
      <c r="DS43" s="475"/>
      <c r="DT43" s="475"/>
      <c r="DU43" s="475"/>
      <c r="DV43" s="475"/>
      <c r="DW43" s="475"/>
      <c r="DX43" s="475"/>
      <c r="DY43" s="475"/>
      <c r="DZ43" s="475"/>
      <c r="EA43" s="475"/>
      <c r="EB43" s="475"/>
      <c r="EC43" s="475"/>
      <c r="ED43" s="475"/>
      <c r="EE43" s="475"/>
      <c r="EF43" s="475"/>
      <c r="EG43" s="475"/>
      <c r="EH43" s="475"/>
      <c r="EI43" s="475"/>
      <c r="EJ43" s="475"/>
      <c r="EK43" s="475"/>
      <c r="EL43" s="475"/>
      <c r="EM43" s="475"/>
      <c r="EN43" s="475"/>
      <c r="EO43" s="475"/>
      <c r="EP43" s="475"/>
      <c r="EQ43" s="475"/>
      <c r="ER43" s="475"/>
      <c r="ES43" s="475"/>
      <c r="ET43" s="475"/>
      <c r="EU43" s="475"/>
      <c r="EV43" s="475"/>
      <c r="EW43" s="475"/>
      <c r="EX43" s="475"/>
      <c r="EY43" s="475"/>
      <c r="EZ43" s="475"/>
      <c r="FA43" s="475"/>
      <c r="FB43" s="475"/>
      <c r="FC43" s="475"/>
      <c r="FD43" s="22"/>
      <c r="FE43" s="22"/>
    </row>
    <row r="44" spans="8:161" ht="15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8:161" ht="6.75" customHeight="1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8:161" ht="15">
      <c r="H46" s="120"/>
      <c r="I46" s="120"/>
      <c r="J46" s="120"/>
      <c r="K46" s="120"/>
      <c r="L46" s="120"/>
      <c r="M46" s="120"/>
      <c r="N46" s="120" t="s">
        <v>848</v>
      </c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8:161" ht="15">
      <c r="H47" s="120"/>
      <c r="I47" s="120"/>
      <c r="J47" s="120"/>
      <c r="K47" s="120" t="s">
        <v>849</v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</sheetData>
  <sheetProtection/>
  <mergeCells count="120">
    <mergeCell ref="H37:DA37"/>
    <mergeCell ref="H38:DA38"/>
    <mergeCell ref="A32:G32"/>
    <mergeCell ref="I32:BQ32"/>
    <mergeCell ref="BR32:CI32"/>
    <mergeCell ref="CJ32:DA32"/>
    <mergeCell ref="A33:G33"/>
    <mergeCell ref="I33:BQ33"/>
    <mergeCell ref="BR33:CI33"/>
    <mergeCell ref="CJ33:DA33"/>
    <mergeCell ref="A29:G29"/>
    <mergeCell ref="I29:BQ29"/>
    <mergeCell ref="BR29:CI29"/>
    <mergeCell ref="CJ29:DA29"/>
    <mergeCell ref="BR30:CI30"/>
    <mergeCell ref="CJ30:DA30"/>
    <mergeCell ref="A30:G30"/>
    <mergeCell ref="I30:BQ30"/>
    <mergeCell ref="A34:G34"/>
    <mergeCell ref="I34:BQ34"/>
    <mergeCell ref="A31:G31"/>
    <mergeCell ref="I31:BQ31"/>
    <mergeCell ref="BR31:CI31"/>
    <mergeCell ref="CJ31:DA31"/>
    <mergeCell ref="BR34:CI34"/>
    <mergeCell ref="CJ34:DA34"/>
    <mergeCell ref="CJ27:DA27"/>
    <mergeCell ref="A28:G28"/>
    <mergeCell ref="I28:BQ28"/>
    <mergeCell ref="BR28:CI28"/>
    <mergeCell ref="CJ28:DA28"/>
    <mergeCell ref="A27:G27"/>
    <mergeCell ref="I27:BQ27"/>
    <mergeCell ref="BR27:CI27"/>
    <mergeCell ref="CJ23:DA23"/>
    <mergeCell ref="A23:G23"/>
    <mergeCell ref="I23:BQ23"/>
    <mergeCell ref="I24:BQ24"/>
    <mergeCell ref="A26:G26"/>
    <mergeCell ref="I26:BQ26"/>
    <mergeCell ref="A25:G25"/>
    <mergeCell ref="I25:BQ25"/>
    <mergeCell ref="A24:G24"/>
    <mergeCell ref="BR17:CI17"/>
    <mergeCell ref="CJ22:DA22"/>
    <mergeCell ref="BR26:CI26"/>
    <mergeCell ref="CJ26:DA26"/>
    <mergeCell ref="BR24:CI24"/>
    <mergeCell ref="CJ24:DA24"/>
    <mergeCell ref="BR25:CI25"/>
    <mergeCell ref="CJ25:DA25"/>
    <mergeCell ref="BR23:CI23"/>
    <mergeCell ref="BR22:CI22"/>
    <mergeCell ref="A14:G14"/>
    <mergeCell ref="I14:BQ14"/>
    <mergeCell ref="CJ15:DA15"/>
    <mergeCell ref="I15:BQ15"/>
    <mergeCell ref="I17:BQ17"/>
    <mergeCell ref="BR16:CI16"/>
    <mergeCell ref="A17:G17"/>
    <mergeCell ref="A15:G15"/>
    <mergeCell ref="A16:G16"/>
    <mergeCell ref="I16:BQ16"/>
    <mergeCell ref="A22:G22"/>
    <mergeCell ref="I22:BQ22"/>
    <mergeCell ref="A19:G19"/>
    <mergeCell ref="I19:BQ19"/>
    <mergeCell ref="A20:G20"/>
    <mergeCell ref="I20:BQ20"/>
    <mergeCell ref="A21:G21"/>
    <mergeCell ref="A18:G18"/>
    <mergeCell ref="BR7:CI7"/>
    <mergeCell ref="BR9:CI9"/>
    <mergeCell ref="BR8:CI8"/>
    <mergeCell ref="A12:G12"/>
    <mergeCell ref="I12:BQ12"/>
    <mergeCell ref="I10:BQ10"/>
    <mergeCell ref="A7:G7"/>
    <mergeCell ref="H7:BQ7"/>
    <mergeCell ref="I9:BQ9"/>
    <mergeCell ref="CJ9:DA9"/>
    <mergeCell ref="A13:G13"/>
    <mergeCell ref="I13:BQ13"/>
    <mergeCell ref="A9:G9"/>
    <mergeCell ref="A8:G8"/>
    <mergeCell ref="I8:BQ8"/>
    <mergeCell ref="A11:G11"/>
    <mergeCell ref="I11:BQ11"/>
    <mergeCell ref="A10:G10"/>
    <mergeCell ref="CJ10:DA10"/>
    <mergeCell ref="I18:BQ18"/>
    <mergeCell ref="CJ16:DA16"/>
    <mergeCell ref="BR15:CI15"/>
    <mergeCell ref="A3:DA3"/>
    <mergeCell ref="A6:G6"/>
    <mergeCell ref="H6:BQ6"/>
    <mergeCell ref="BR6:CI6"/>
    <mergeCell ref="CJ6:DA6"/>
    <mergeCell ref="CJ8:DA8"/>
    <mergeCell ref="CJ7:DA7"/>
    <mergeCell ref="BR19:CI19"/>
    <mergeCell ref="BR20:CI20"/>
    <mergeCell ref="CJ18:DA18"/>
    <mergeCell ref="H43:FC43"/>
    <mergeCell ref="BR11:CI11"/>
    <mergeCell ref="CJ11:DA11"/>
    <mergeCell ref="I21:BQ21"/>
    <mergeCell ref="BR21:CI21"/>
    <mergeCell ref="BR12:CI12"/>
    <mergeCell ref="CJ12:DA12"/>
    <mergeCell ref="BR14:CI14"/>
    <mergeCell ref="BR10:CI10"/>
    <mergeCell ref="CJ17:DA17"/>
    <mergeCell ref="CJ21:DA21"/>
    <mergeCell ref="BR13:CI13"/>
    <mergeCell ref="CJ13:DA13"/>
    <mergeCell ref="CJ14:DA14"/>
    <mergeCell ref="CJ20:DA20"/>
    <mergeCell ref="CJ19:DA19"/>
    <mergeCell ref="BR18:CI18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E27"/>
  <sheetViews>
    <sheetView zoomScalePageLayoutView="0" workbookViewId="0" topLeftCell="A1">
      <selection activeCell="EC16" sqref="EC16"/>
    </sheetView>
  </sheetViews>
  <sheetFormatPr defaultColWidth="0.85546875" defaultRowHeight="15"/>
  <cols>
    <col min="1" max="16384" width="0.85546875" style="15" customWidth="1"/>
  </cols>
  <sheetData>
    <row r="1" s="13" customFormat="1" ht="12.75" customHeight="1">
      <c r="DA1" s="14" t="s">
        <v>183</v>
      </c>
    </row>
    <row r="2" ht="12.75" customHeight="1"/>
    <row r="3" spans="1:105" ht="15.75">
      <c r="A3" s="293" t="s">
        <v>184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</row>
    <row r="4" spans="1:10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D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 t="s">
        <v>285</v>
      </c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ht="14.25" customHeight="1">
      <c r="DA5" s="33" t="s">
        <v>185</v>
      </c>
    </row>
    <row r="6" spans="1:105" s="34" customFormat="1" ht="74.25" customHeight="1">
      <c r="A6" s="581" t="s">
        <v>186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 t="s">
        <v>1003</v>
      </c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 t="s">
        <v>1004</v>
      </c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1"/>
      <c r="BC6" s="581" t="s">
        <v>187</v>
      </c>
      <c r="BD6" s="581"/>
      <c r="BE6" s="581"/>
      <c r="BF6" s="581"/>
      <c r="BG6" s="581"/>
      <c r="BH6" s="581"/>
      <c r="BI6" s="581"/>
      <c r="BJ6" s="581"/>
      <c r="BK6" s="581"/>
      <c r="BL6" s="581"/>
      <c r="BM6" s="581"/>
      <c r="BN6" s="581"/>
      <c r="BO6" s="581"/>
      <c r="BP6" s="581"/>
      <c r="BQ6" s="581"/>
      <c r="BR6" s="581"/>
      <c r="BS6" s="581"/>
      <c r="BT6" s="581" t="s">
        <v>1005</v>
      </c>
      <c r="BU6" s="581"/>
      <c r="BV6" s="581"/>
      <c r="BW6" s="581"/>
      <c r="BX6" s="581"/>
      <c r="BY6" s="581"/>
      <c r="BZ6" s="581"/>
      <c r="CA6" s="581"/>
      <c r="CB6" s="581"/>
      <c r="CC6" s="581"/>
      <c r="CD6" s="581"/>
      <c r="CE6" s="581"/>
      <c r="CF6" s="581"/>
      <c r="CG6" s="581"/>
      <c r="CH6" s="581"/>
      <c r="CI6" s="581"/>
      <c r="CJ6" s="581"/>
      <c r="CK6" s="581" t="s">
        <v>1006</v>
      </c>
      <c r="CL6" s="581"/>
      <c r="CM6" s="581"/>
      <c r="CN6" s="581"/>
      <c r="CO6" s="581"/>
      <c r="CP6" s="581"/>
      <c r="CQ6" s="581"/>
      <c r="CR6" s="581"/>
      <c r="CS6" s="581"/>
      <c r="CT6" s="581"/>
      <c r="CU6" s="581"/>
      <c r="CV6" s="581"/>
      <c r="CW6" s="581"/>
      <c r="CX6" s="581"/>
      <c r="CY6" s="581"/>
      <c r="CZ6" s="581"/>
      <c r="DA6" s="581"/>
    </row>
    <row r="7" spans="1:105" s="35" customFormat="1" ht="15">
      <c r="A7" s="553">
        <v>1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>
        <v>2</v>
      </c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>
        <v>3</v>
      </c>
      <c r="AM7" s="553"/>
      <c r="AN7" s="553"/>
      <c r="AO7" s="553"/>
      <c r="AP7" s="553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3">
        <v>4</v>
      </c>
      <c r="BD7" s="553"/>
      <c r="BE7" s="553"/>
      <c r="BF7" s="553"/>
      <c r="BG7" s="553"/>
      <c r="BH7" s="553"/>
      <c r="BI7" s="553"/>
      <c r="BJ7" s="553"/>
      <c r="BK7" s="553"/>
      <c r="BL7" s="553"/>
      <c r="BM7" s="553"/>
      <c r="BN7" s="553"/>
      <c r="BO7" s="553"/>
      <c r="BP7" s="553"/>
      <c r="BQ7" s="553"/>
      <c r="BR7" s="553"/>
      <c r="BS7" s="553"/>
      <c r="BT7" s="553">
        <v>5</v>
      </c>
      <c r="BU7" s="553"/>
      <c r="BV7" s="553"/>
      <c r="BW7" s="553"/>
      <c r="BX7" s="553"/>
      <c r="BY7" s="553"/>
      <c r="BZ7" s="553"/>
      <c r="CA7" s="553"/>
      <c r="CB7" s="553"/>
      <c r="CC7" s="553"/>
      <c r="CD7" s="553"/>
      <c r="CE7" s="553"/>
      <c r="CF7" s="553"/>
      <c r="CG7" s="553"/>
      <c r="CH7" s="553"/>
      <c r="CI7" s="553"/>
      <c r="CJ7" s="553"/>
      <c r="CK7" s="553">
        <v>6</v>
      </c>
      <c r="CL7" s="553"/>
      <c r="CM7" s="553"/>
      <c r="CN7" s="553"/>
      <c r="CO7" s="553"/>
      <c r="CP7" s="553"/>
      <c r="CQ7" s="553"/>
      <c r="CR7" s="553"/>
      <c r="CS7" s="553"/>
      <c r="CT7" s="553"/>
      <c r="CU7" s="553"/>
      <c r="CV7" s="553"/>
      <c r="CW7" s="553"/>
      <c r="CX7" s="553"/>
      <c r="CY7" s="553"/>
      <c r="CZ7" s="553"/>
      <c r="DA7" s="553"/>
    </row>
    <row r="8" spans="1:105" s="36" customFormat="1" ht="15">
      <c r="A8" s="393" t="s">
        <v>177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</row>
    <row r="9" spans="1:105" s="36" customFormat="1" ht="15">
      <c r="A9" s="393" t="s">
        <v>188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25" t="s">
        <v>275</v>
      </c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 t="s">
        <v>275</v>
      </c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 t="s">
        <v>275</v>
      </c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 t="s">
        <v>275</v>
      </c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582" t="s">
        <v>275</v>
      </c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</row>
    <row r="10" spans="1:105" s="36" customFormat="1" ht="15">
      <c r="A10" s="583"/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</row>
    <row r="11" spans="1:105" s="36" customFormat="1" ht="15">
      <c r="A11" s="583"/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</row>
    <row r="12" spans="1:105" s="36" customFormat="1" ht="15">
      <c r="A12" s="583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</row>
    <row r="13" spans="1:105" s="36" customFormat="1" ht="15">
      <c r="A13" s="583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</row>
    <row r="15" s="22" customFormat="1" ht="15">
      <c r="D15" s="22" t="s">
        <v>772</v>
      </c>
    </row>
    <row r="16" spans="4:105" s="24" customFormat="1" ht="30" customHeight="1">
      <c r="D16" s="24" t="s">
        <v>912</v>
      </c>
      <c r="G16" s="389" t="s">
        <v>189</v>
      </c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</row>
    <row r="17" spans="4:105" s="24" customFormat="1" ht="30" customHeight="1">
      <c r="D17" s="24" t="s">
        <v>914</v>
      </c>
      <c r="G17" s="389" t="s">
        <v>190</v>
      </c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</row>
    <row r="18" ht="3" customHeight="1"/>
    <row r="21" spans="3:157" ht="18.75">
      <c r="C21" s="154" t="s">
        <v>528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</row>
    <row r="22" spans="8:161" ht="15"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8:161" ht="18.75">
      <c r="H23" s="475" t="s">
        <v>860</v>
      </c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/>
      <c r="BN23" s="475"/>
      <c r="BO23" s="475"/>
      <c r="BP23" s="475"/>
      <c r="BQ23" s="475"/>
      <c r="BR23" s="475"/>
      <c r="BS23" s="475"/>
      <c r="BT23" s="475"/>
      <c r="BU23" s="475"/>
      <c r="BV23" s="475"/>
      <c r="BW23" s="475"/>
      <c r="BX23" s="475"/>
      <c r="BY23" s="475"/>
      <c r="BZ23" s="475"/>
      <c r="CA23" s="475"/>
      <c r="CB23" s="475"/>
      <c r="CC23" s="475"/>
      <c r="CD23" s="475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/>
      <c r="DD23" s="475"/>
      <c r="DE23" s="475"/>
      <c r="DF23" s="475"/>
      <c r="DG23" s="475"/>
      <c r="DH23" s="475"/>
      <c r="DI23" s="475"/>
      <c r="DJ23" s="475"/>
      <c r="DK23" s="475"/>
      <c r="DL23" s="475"/>
      <c r="DM23" s="475"/>
      <c r="DN23" s="475"/>
      <c r="DO23" s="475"/>
      <c r="DP23" s="475"/>
      <c r="DQ23" s="475"/>
      <c r="DR23" s="475"/>
      <c r="DS23" s="475"/>
      <c r="DT23" s="475"/>
      <c r="DU23" s="475"/>
      <c r="DV23" s="475"/>
      <c r="DW23" s="475"/>
      <c r="DX23" s="475"/>
      <c r="DY23" s="475"/>
      <c r="DZ23" s="475"/>
      <c r="EA23" s="475"/>
      <c r="EB23" s="475"/>
      <c r="EC23" s="475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75"/>
      <c r="ER23" s="475"/>
      <c r="ES23" s="475"/>
      <c r="ET23" s="475"/>
      <c r="EU23" s="475"/>
      <c r="EV23" s="475"/>
      <c r="EW23" s="475"/>
      <c r="EX23" s="475"/>
      <c r="EY23" s="475"/>
      <c r="EZ23" s="475"/>
      <c r="FA23" s="475"/>
      <c r="FB23" s="475"/>
      <c r="FC23" s="475"/>
      <c r="FD23" s="22"/>
      <c r="FE23" s="22"/>
    </row>
    <row r="24" spans="8:161" ht="15"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8:161" ht="6.75" customHeight="1"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8:161" ht="15">
      <c r="H26" s="120"/>
      <c r="I26" s="120"/>
      <c r="J26" s="120"/>
      <c r="K26" s="120"/>
      <c r="L26" s="120"/>
      <c r="M26" s="120"/>
      <c r="N26" s="120" t="s">
        <v>848</v>
      </c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8:161" ht="15">
      <c r="H27" s="120"/>
      <c r="I27" s="120"/>
      <c r="J27" s="120"/>
      <c r="K27" s="120" t="s">
        <v>849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</sheetData>
  <sheetProtection/>
  <mergeCells count="52">
    <mergeCell ref="G17:DA17"/>
    <mergeCell ref="A13:T13"/>
    <mergeCell ref="U13:AK13"/>
    <mergeCell ref="AL13:BB13"/>
    <mergeCell ref="BC13:BS13"/>
    <mergeCell ref="BT13:CJ13"/>
    <mergeCell ref="CK13:DA13"/>
    <mergeCell ref="G16:DA16"/>
    <mergeCell ref="A10:T10"/>
    <mergeCell ref="BC11:BS11"/>
    <mergeCell ref="A11:T11"/>
    <mergeCell ref="U11:AK11"/>
    <mergeCell ref="AL11:BB11"/>
    <mergeCell ref="BC12:BS12"/>
    <mergeCell ref="U12:AK12"/>
    <mergeCell ref="A12:T12"/>
    <mergeCell ref="AL12:BB12"/>
    <mergeCell ref="BT6:CJ6"/>
    <mergeCell ref="BC8:BS8"/>
    <mergeCell ref="CK7:DA7"/>
    <mergeCell ref="CK8:DA8"/>
    <mergeCell ref="BT8:CJ8"/>
    <mergeCell ref="CK12:DA12"/>
    <mergeCell ref="CK10:DA10"/>
    <mergeCell ref="BT12:CJ12"/>
    <mergeCell ref="U9:AK9"/>
    <mergeCell ref="AL8:BB8"/>
    <mergeCell ref="AL9:BB9"/>
    <mergeCell ref="CK9:DA9"/>
    <mergeCell ref="BT11:CJ11"/>
    <mergeCell ref="CK11:DA11"/>
    <mergeCell ref="BC9:BS9"/>
    <mergeCell ref="H23:FC23"/>
    <mergeCell ref="A8:T8"/>
    <mergeCell ref="U8:AK8"/>
    <mergeCell ref="A7:T7"/>
    <mergeCell ref="U7:AK7"/>
    <mergeCell ref="AL10:BB10"/>
    <mergeCell ref="BT7:CJ7"/>
    <mergeCell ref="AL7:BB7"/>
    <mergeCell ref="BC7:BS7"/>
    <mergeCell ref="U10:AK10"/>
    <mergeCell ref="A9:T9"/>
    <mergeCell ref="BT10:CJ10"/>
    <mergeCell ref="BT9:CJ9"/>
    <mergeCell ref="A3:DA3"/>
    <mergeCell ref="A6:T6"/>
    <mergeCell ref="U6:AK6"/>
    <mergeCell ref="AL6:BB6"/>
    <mergeCell ref="BC6:BS6"/>
    <mergeCell ref="BC10:BS10"/>
    <mergeCell ref="CK6:DA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FE42"/>
  <sheetViews>
    <sheetView zoomScale="80" zoomScaleNormal="80" zoomScalePageLayoutView="0" workbookViewId="0" topLeftCell="A7">
      <selection activeCell="DU26" sqref="DU26:EY26"/>
    </sheetView>
  </sheetViews>
  <sheetFormatPr defaultColWidth="0.85546875" defaultRowHeight="12" customHeight="1"/>
  <cols>
    <col min="1" max="1" width="0.85546875" style="22" customWidth="1"/>
    <col min="2" max="2" width="0.71875" style="22" customWidth="1"/>
    <col min="3" max="4" width="0.85546875" style="22" hidden="1" customWidth="1"/>
    <col min="5" max="69" width="0.85546875" style="22" customWidth="1"/>
    <col min="70" max="75" width="0.85546875" style="22" hidden="1" customWidth="1"/>
    <col min="76" max="81" width="0.85546875" style="22" customWidth="1"/>
    <col min="82" max="82" width="0.42578125" style="22" customWidth="1"/>
    <col min="83" max="90" width="0.85546875" style="22" hidden="1" customWidth="1"/>
    <col min="91" max="111" width="0.85546875" style="22" customWidth="1"/>
    <col min="112" max="112" width="0.71875" style="22" customWidth="1"/>
    <col min="113" max="114" width="0.85546875" style="22" hidden="1" customWidth="1"/>
    <col min="115" max="115" width="0.5625" style="22" hidden="1" customWidth="1"/>
    <col min="116" max="122" width="0.85546875" style="22" hidden="1" customWidth="1"/>
    <col min="123" max="133" width="0.85546875" style="22" customWidth="1"/>
    <col min="134" max="135" width="0.85546875" style="22" hidden="1" customWidth="1"/>
    <col min="136" max="138" width="0.85546875" style="22" customWidth="1"/>
    <col min="139" max="139" width="0.71875" style="22" customWidth="1"/>
    <col min="140" max="142" width="0.85546875" style="22" hidden="1" customWidth="1"/>
    <col min="143" max="143" width="0.2890625" style="22" hidden="1" customWidth="1"/>
    <col min="144" max="148" width="0.85546875" style="22" hidden="1" customWidth="1"/>
    <col min="149" max="16384" width="0.85546875" style="22" customWidth="1"/>
  </cols>
  <sheetData>
    <row r="1" ht="6.75" customHeight="1"/>
    <row r="2" s="20" customFormat="1" ht="9" customHeight="1">
      <c r="EY2" s="21" t="s">
        <v>191</v>
      </c>
    </row>
    <row r="3" ht="6" customHeight="1"/>
    <row r="4" spans="1:155" ht="44.25" customHeight="1">
      <c r="A4" s="592" t="s">
        <v>290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593"/>
      <c r="BE4" s="593"/>
      <c r="BF4" s="593"/>
      <c r="BG4" s="593"/>
      <c r="BH4" s="593"/>
      <c r="BI4" s="593"/>
      <c r="BJ4" s="593"/>
      <c r="BK4" s="593"/>
      <c r="BL4" s="593"/>
      <c r="BM4" s="593"/>
      <c r="BN4" s="593"/>
      <c r="BO4" s="593"/>
      <c r="BP4" s="593"/>
      <c r="BQ4" s="593"/>
      <c r="BR4" s="593"/>
      <c r="BS4" s="593"/>
      <c r="BT4" s="593"/>
      <c r="BU4" s="593"/>
      <c r="BV4" s="593"/>
      <c r="BW4" s="593"/>
      <c r="BX4" s="593"/>
      <c r="BY4" s="593"/>
      <c r="BZ4" s="593"/>
      <c r="CA4" s="593"/>
      <c r="CB4" s="593"/>
      <c r="CC4" s="593"/>
      <c r="CD4" s="593"/>
      <c r="CE4" s="593"/>
      <c r="CF4" s="593"/>
      <c r="CG4" s="593"/>
      <c r="CH4" s="593"/>
      <c r="CI4" s="593"/>
      <c r="CJ4" s="593"/>
      <c r="CK4" s="593"/>
      <c r="CL4" s="593"/>
      <c r="CM4" s="593"/>
      <c r="CN4" s="593"/>
      <c r="CO4" s="593"/>
      <c r="CP4" s="593"/>
      <c r="CQ4" s="593"/>
      <c r="CR4" s="593"/>
      <c r="CS4" s="593"/>
      <c r="CT4" s="593"/>
      <c r="CU4" s="593"/>
      <c r="CV4" s="593"/>
      <c r="CW4" s="593"/>
      <c r="CX4" s="593"/>
      <c r="CY4" s="593"/>
      <c r="CZ4" s="593"/>
      <c r="DA4" s="593"/>
      <c r="DB4" s="593"/>
      <c r="DC4" s="593"/>
      <c r="DD4" s="593"/>
      <c r="DE4" s="593"/>
      <c r="DF4" s="593"/>
      <c r="DG4" s="593"/>
      <c r="DH4" s="593"/>
      <c r="DI4" s="593"/>
      <c r="DJ4" s="593"/>
      <c r="DK4" s="593"/>
      <c r="DL4" s="593"/>
      <c r="DM4" s="593"/>
      <c r="DN4" s="593"/>
      <c r="DO4" s="593"/>
      <c r="DP4" s="593"/>
      <c r="DQ4" s="593"/>
      <c r="DR4" s="593"/>
      <c r="DS4" s="593"/>
      <c r="DT4" s="593"/>
      <c r="DU4" s="593"/>
      <c r="DV4" s="593"/>
      <c r="DW4" s="593"/>
      <c r="DX4" s="593"/>
      <c r="DY4" s="593"/>
      <c r="DZ4" s="593"/>
      <c r="EA4" s="593"/>
      <c r="EB4" s="593"/>
      <c r="EC4" s="593"/>
      <c r="ED4" s="593"/>
      <c r="EE4" s="593"/>
      <c r="EF4" s="593"/>
      <c r="EG4" s="593"/>
      <c r="EH4" s="593"/>
      <c r="EI4" s="593"/>
      <c r="EJ4" s="593"/>
      <c r="EK4" s="593"/>
      <c r="EL4" s="593"/>
      <c r="EM4" s="593"/>
      <c r="EN4" s="593"/>
      <c r="EO4" s="593"/>
      <c r="EP4" s="593"/>
      <c r="EQ4" s="593"/>
      <c r="ER4" s="593"/>
      <c r="ES4" s="593"/>
      <c r="ET4" s="593"/>
      <c r="EU4" s="593"/>
      <c r="EV4" s="593"/>
      <c r="EW4" s="593"/>
      <c r="EX4" s="593"/>
      <c r="EY4" s="593"/>
    </row>
    <row r="5" spans="1:155" ht="3" customHeight="1">
      <c r="A5" s="3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</row>
    <row r="6" s="24" customFormat="1" ht="13.5" customHeight="1">
      <c r="EY6" s="25" t="s">
        <v>185</v>
      </c>
    </row>
    <row r="7" spans="1:155" s="26" customFormat="1" ht="73.5" customHeight="1">
      <c r="A7" s="398" t="s">
        <v>822</v>
      </c>
      <c r="B7" s="399"/>
      <c r="C7" s="399"/>
      <c r="D7" s="399"/>
      <c r="E7" s="399"/>
      <c r="F7" s="399"/>
      <c r="G7" s="399"/>
      <c r="H7" s="400"/>
      <c r="I7" s="398" t="s">
        <v>192</v>
      </c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400"/>
      <c r="CQ7" s="346" t="s">
        <v>968</v>
      </c>
      <c r="CR7" s="594"/>
      <c r="CS7" s="594"/>
      <c r="CT7" s="594"/>
      <c r="CU7" s="594"/>
      <c r="CV7" s="594"/>
      <c r="CW7" s="594"/>
      <c r="CX7" s="594"/>
      <c r="CY7" s="594"/>
      <c r="CZ7" s="594"/>
      <c r="DA7" s="594"/>
      <c r="DB7" s="594"/>
      <c r="DC7" s="594"/>
      <c r="DD7" s="594"/>
      <c r="DE7" s="594"/>
      <c r="DF7" s="594"/>
      <c r="DG7" s="594"/>
      <c r="DH7" s="594"/>
      <c r="DI7" s="594"/>
      <c r="DJ7" s="594"/>
      <c r="DK7" s="594"/>
      <c r="DL7" s="594"/>
      <c r="DM7" s="594"/>
      <c r="DN7" s="594"/>
      <c r="DO7" s="594"/>
      <c r="DP7" s="594"/>
      <c r="DQ7" s="594"/>
      <c r="DR7" s="594"/>
      <c r="DS7" s="594"/>
      <c r="DT7" s="345"/>
      <c r="DU7" s="346" t="s">
        <v>1007</v>
      </c>
      <c r="DV7" s="594"/>
      <c r="DW7" s="594"/>
      <c r="DX7" s="594"/>
      <c r="DY7" s="594"/>
      <c r="DZ7" s="594"/>
      <c r="EA7" s="594"/>
      <c r="EB7" s="594"/>
      <c r="EC7" s="594"/>
      <c r="ED7" s="594"/>
      <c r="EE7" s="594"/>
      <c r="EF7" s="594"/>
      <c r="EG7" s="594"/>
      <c r="EH7" s="594"/>
      <c r="EI7" s="594"/>
      <c r="EJ7" s="594"/>
      <c r="EK7" s="594"/>
      <c r="EL7" s="594"/>
      <c r="EM7" s="594"/>
      <c r="EN7" s="594"/>
      <c r="EO7" s="594"/>
      <c r="EP7" s="594"/>
      <c r="EQ7" s="594"/>
      <c r="ER7" s="594"/>
      <c r="ES7" s="594"/>
      <c r="ET7" s="594"/>
      <c r="EU7" s="594"/>
      <c r="EV7" s="594"/>
      <c r="EW7" s="594"/>
      <c r="EX7" s="594"/>
      <c r="EY7" s="345"/>
    </row>
    <row r="8" spans="1:155" ht="14.25" customHeight="1">
      <c r="A8" s="292">
        <v>1</v>
      </c>
      <c r="B8" s="292"/>
      <c r="C8" s="292"/>
      <c r="D8" s="292"/>
      <c r="E8" s="292"/>
      <c r="F8" s="292"/>
      <c r="G8" s="292"/>
      <c r="H8" s="292"/>
      <c r="I8" s="308">
        <v>2</v>
      </c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10"/>
      <c r="CQ8" s="584">
        <v>3</v>
      </c>
      <c r="CR8" s="585"/>
      <c r="CS8" s="585"/>
      <c r="CT8" s="585"/>
      <c r="CU8" s="585"/>
      <c r="CV8" s="585"/>
      <c r="CW8" s="585"/>
      <c r="CX8" s="585"/>
      <c r="CY8" s="585"/>
      <c r="CZ8" s="585"/>
      <c r="DA8" s="585"/>
      <c r="DB8" s="585"/>
      <c r="DC8" s="585"/>
      <c r="DD8" s="585"/>
      <c r="DE8" s="585"/>
      <c r="DF8" s="585"/>
      <c r="DG8" s="585"/>
      <c r="DH8" s="585"/>
      <c r="DI8" s="585"/>
      <c r="DJ8" s="585"/>
      <c r="DK8" s="585"/>
      <c r="DL8" s="585"/>
      <c r="DM8" s="585"/>
      <c r="DN8" s="585"/>
      <c r="DO8" s="585"/>
      <c r="DP8" s="585"/>
      <c r="DQ8" s="585"/>
      <c r="DR8" s="585"/>
      <c r="DS8" s="585"/>
      <c r="DT8" s="586"/>
      <c r="DU8" s="584">
        <v>4</v>
      </c>
      <c r="DV8" s="585"/>
      <c r="DW8" s="585"/>
      <c r="DX8" s="585"/>
      <c r="DY8" s="585"/>
      <c r="DZ8" s="585"/>
      <c r="EA8" s="585"/>
      <c r="EB8" s="585"/>
      <c r="EC8" s="585"/>
      <c r="ED8" s="585"/>
      <c r="EE8" s="585"/>
      <c r="EF8" s="585"/>
      <c r="EG8" s="585"/>
      <c r="EH8" s="585"/>
      <c r="EI8" s="585"/>
      <c r="EJ8" s="585"/>
      <c r="EK8" s="585"/>
      <c r="EL8" s="585"/>
      <c r="EM8" s="585"/>
      <c r="EN8" s="585"/>
      <c r="EO8" s="585"/>
      <c r="EP8" s="585"/>
      <c r="EQ8" s="585"/>
      <c r="ER8" s="585"/>
      <c r="ES8" s="585"/>
      <c r="ET8" s="585"/>
      <c r="EU8" s="585"/>
      <c r="EV8" s="585"/>
      <c r="EW8" s="585"/>
      <c r="EX8" s="585"/>
      <c r="EY8" s="586"/>
    </row>
    <row r="9" spans="1:155" s="240" customFormat="1" ht="15" customHeight="1">
      <c r="A9" s="587" t="s">
        <v>823</v>
      </c>
      <c r="B9" s="587"/>
      <c r="C9" s="587"/>
      <c r="D9" s="587"/>
      <c r="E9" s="587"/>
      <c r="F9" s="587"/>
      <c r="G9" s="587"/>
      <c r="H9" s="587"/>
      <c r="I9" s="218"/>
      <c r="J9" s="588" t="s">
        <v>193</v>
      </c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  <c r="BP9" s="588"/>
      <c r="BQ9" s="588"/>
      <c r="BR9" s="588"/>
      <c r="BS9" s="588"/>
      <c r="BT9" s="588"/>
      <c r="BU9" s="588"/>
      <c r="BV9" s="588"/>
      <c r="BW9" s="588"/>
      <c r="BX9" s="588"/>
      <c r="BY9" s="588"/>
      <c r="BZ9" s="588"/>
      <c r="CA9" s="588"/>
      <c r="CB9" s="588"/>
      <c r="CC9" s="588"/>
      <c r="CD9" s="588"/>
      <c r="CE9" s="588"/>
      <c r="CF9" s="588"/>
      <c r="CG9" s="588"/>
      <c r="CH9" s="588"/>
      <c r="CI9" s="588"/>
      <c r="CJ9" s="588"/>
      <c r="CK9" s="588"/>
      <c r="CL9" s="588"/>
      <c r="CM9" s="588"/>
      <c r="CN9" s="588"/>
      <c r="CO9" s="588"/>
      <c r="CP9" s="589"/>
      <c r="CQ9" s="595">
        <v>14</v>
      </c>
      <c r="CR9" s="596"/>
      <c r="CS9" s="596"/>
      <c r="CT9" s="596"/>
      <c r="CU9" s="596"/>
      <c r="CV9" s="596"/>
      <c r="CW9" s="596"/>
      <c r="CX9" s="596"/>
      <c r="CY9" s="596"/>
      <c r="CZ9" s="596"/>
      <c r="DA9" s="596"/>
      <c r="DB9" s="596"/>
      <c r="DC9" s="596"/>
      <c r="DD9" s="596"/>
      <c r="DE9" s="596"/>
      <c r="DF9" s="596"/>
      <c r="DG9" s="596"/>
      <c r="DH9" s="596"/>
      <c r="DI9" s="596"/>
      <c r="DJ9" s="596"/>
      <c r="DK9" s="596"/>
      <c r="DL9" s="596"/>
      <c r="DM9" s="596"/>
      <c r="DN9" s="596"/>
      <c r="DO9" s="596"/>
      <c r="DP9" s="596"/>
      <c r="DQ9" s="596"/>
      <c r="DR9" s="596"/>
      <c r="DS9" s="596"/>
      <c r="DT9" s="597"/>
      <c r="DU9" s="448">
        <v>14.5</v>
      </c>
      <c r="DV9" s="590"/>
      <c r="DW9" s="590"/>
      <c r="DX9" s="590"/>
      <c r="DY9" s="590"/>
      <c r="DZ9" s="590"/>
      <c r="EA9" s="590"/>
      <c r="EB9" s="590"/>
      <c r="EC9" s="590"/>
      <c r="ED9" s="590"/>
      <c r="EE9" s="590"/>
      <c r="EF9" s="590"/>
      <c r="EG9" s="590"/>
      <c r="EH9" s="590"/>
      <c r="EI9" s="590"/>
      <c r="EJ9" s="590"/>
      <c r="EK9" s="590"/>
      <c r="EL9" s="590"/>
      <c r="EM9" s="590"/>
      <c r="EN9" s="590"/>
      <c r="EO9" s="590"/>
      <c r="EP9" s="590"/>
      <c r="EQ9" s="590"/>
      <c r="ER9" s="590"/>
      <c r="ES9" s="590"/>
      <c r="ET9" s="590"/>
      <c r="EU9" s="590"/>
      <c r="EV9" s="590"/>
      <c r="EW9" s="590"/>
      <c r="EX9" s="590"/>
      <c r="EY9" s="591"/>
    </row>
    <row r="10" spans="1:155" s="240" customFormat="1" ht="15" customHeight="1">
      <c r="A10" s="587" t="s">
        <v>868</v>
      </c>
      <c r="B10" s="587"/>
      <c r="C10" s="587"/>
      <c r="D10" s="587"/>
      <c r="E10" s="587"/>
      <c r="F10" s="587"/>
      <c r="G10" s="587"/>
      <c r="H10" s="587"/>
      <c r="I10" s="218"/>
      <c r="J10" s="588" t="s">
        <v>286</v>
      </c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8"/>
      <c r="BE10" s="588"/>
      <c r="BF10" s="588"/>
      <c r="BG10" s="588"/>
      <c r="BH10" s="588"/>
      <c r="BI10" s="588"/>
      <c r="BJ10" s="588"/>
      <c r="BK10" s="588"/>
      <c r="BL10" s="588"/>
      <c r="BM10" s="588"/>
      <c r="BN10" s="588"/>
      <c r="BO10" s="588"/>
      <c r="BP10" s="588"/>
      <c r="BQ10" s="588"/>
      <c r="BR10" s="588"/>
      <c r="BS10" s="588"/>
      <c r="BT10" s="588"/>
      <c r="BU10" s="588"/>
      <c r="BV10" s="588"/>
      <c r="BW10" s="588"/>
      <c r="BX10" s="588"/>
      <c r="BY10" s="588"/>
      <c r="BZ10" s="588"/>
      <c r="CA10" s="588"/>
      <c r="CB10" s="588"/>
      <c r="CC10" s="588"/>
      <c r="CD10" s="588"/>
      <c r="CE10" s="588"/>
      <c r="CF10" s="588"/>
      <c r="CG10" s="588"/>
      <c r="CH10" s="588"/>
      <c r="CI10" s="588"/>
      <c r="CJ10" s="588"/>
      <c r="CK10" s="588"/>
      <c r="CL10" s="588"/>
      <c r="CM10" s="588"/>
      <c r="CN10" s="588"/>
      <c r="CO10" s="588"/>
      <c r="CP10" s="589"/>
      <c r="CQ10" s="448">
        <v>406</v>
      </c>
      <c r="CR10" s="590"/>
      <c r="CS10" s="590"/>
      <c r="CT10" s="590"/>
      <c r="CU10" s="590"/>
      <c r="CV10" s="590"/>
      <c r="CW10" s="590"/>
      <c r="CX10" s="590"/>
      <c r="CY10" s="590"/>
      <c r="CZ10" s="590"/>
      <c r="DA10" s="590"/>
      <c r="DB10" s="590"/>
      <c r="DC10" s="590"/>
      <c r="DD10" s="590"/>
      <c r="DE10" s="590"/>
      <c r="DF10" s="590"/>
      <c r="DG10" s="590"/>
      <c r="DH10" s="590"/>
      <c r="DI10" s="590"/>
      <c r="DJ10" s="590"/>
      <c r="DK10" s="590"/>
      <c r="DL10" s="590"/>
      <c r="DM10" s="590"/>
      <c r="DN10" s="590"/>
      <c r="DO10" s="590"/>
      <c r="DP10" s="590"/>
      <c r="DQ10" s="590"/>
      <c r="DR10" s="590"/>
      <c r="DS10" s="590"/>
      <c r="DT10" s="591"/>
      <c r="DU10" s="448">
        <v>330.5</v>
      </c>
      <c r="DV10" s="590"/>
      <c r="DW10" s="590"/>
      <c r="DX10" s="590"/>
      <c r="DY10" s="590"/>
      <c r="DZ10" s="590"/>
      <c r="EA10" s="590"/>
      <c r="EB10" s="590"/>
      <c r="EC10" s="590"/>
      <c r="ED10" s="590"/>
      <c r="EE10" s="590"/>
      <c r="EF10" s="590"/>
      <c r="EG10" s="590"/>
      <c r="EH10" s="590"/>
      <c r="EI10" s="590"/>
      <c r="EJ10" s="590"/>
      <c r="EK10" s="590"/>
      <c r="EL10" s="590"/>
      <c r="EM10" s="590"/>
      <c r="EN10" s="590"/>
      <c r="EO10" s="590"/>
      <c r="EP10" s="590"/>
      <c r="EQ10" s="590"/>
      <c r="ER10" s="590"/>
      <c r="ES10" s="590"/>
      <c r="ET10" s="590"/>
      <c r="EU10" s="590"/>
      <c r="EV10" s="590"/>
      <c r="EW10" s="590"/>
      <c r="EX10" s="590"/>
      <c r="EY10" s="591"/>
    </row>
    <row r="11" spans="1:155" ht="15" customHeight="1">
      <c r="A11" s="402" t="s">
        <v>869</v>
      </c>
      <c r="B11" s="402"/>
      <c r="C11" s="402"/>
      <c r="D11" s="402"/>
      <c r="E11" s="402"/>
      <c r="F11" s="402"/>
      <c r="G11" s="402"/>
      <c r="H11" s="402"/>
      <c r="I11" s="30"/>
      <c r="J11" s="559" t="s">
        <v>863</v>
      </c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559"/>
      <c r="AY11" s="559"/>
      <c r="AZ11" s="559"/>
      <c r="BA11" s="559"/>
      <c r="BB11" s="559"/>
      <c r="BC11" s="559"/>
      <c r="BD11" s="559"/>
      <c r="BE11" s="559"/>
      <c r="BF11" s="559"/>
      <c r="BG11" s="559"/>
      <c r="BH11" s="559"/>
      <c r="BI11" s="559"/>
      <c r="BJ11" s="559"/>
      <c r="BK11" s="559"/>
      <c r="BL11" s="559"/>
      <c r="BM11" s="559"/>
      <c r="BN11" s="559"/>
      <c r="BO11" s="559"/>
      <c r="BP11" s="559"/>
      <c r="BQ11" s="559"/>
      <c r="BR11" s="559"/>
      <c r="BS11" s="559"/>
      <c r="BT11" s="559"/>
      <c r="BU11" s="559"/>
      <c r="BV11" s="559"/>
      <c r="BW11" s="559"/>
      <c r="BX11" s="559"/>
      <c r="BY11" s="559"/>
      <c r="BZ11" s="559"/>
      <c r="CA11" s="559"/>
      <c r="CB11" s="559"/>
      <c r="CC11" s="559"/>
      <c r="CD11" s="559"/>
      <c r="CE11" s="559"/>
      <c r="CF11" s="559"/>
      <c r="CG11" s="559"/>
      <c r="CH11" s="559"/>
      <c r="CI11" s="559"/>
      <c r="CJ11" s="559"/>
      <c r="CK11" s="559"/>
      <c r="CL11" s="559"/>
      <c r="CM11" s="559"/>
      <c r="CN11" s="559"/>
      <c r="CO11" s="559"/>
      <c r="CP11" s="560"/>
      <c r="CQ11" s="584">
        <f>'4.9 база, рег'!BV45</f>
        <v>1095.5</v>
      </c>
      <c r="CR11" s="585"/>
      <c r="CS11" s="585"/>
      <c r="CT11" s="585"/>
      <c r="CU11" s="585"/>
      <c r="CV11" s="585"/>
      <c r="CW11" s="585"/>
      <c r="CX11" s="585"/>
      <c r="CY11" s="585"/>
      <c r="CZ11" s="585"/>
      <c r="DA11" s="585"/>
      <c r="DB11" s="585"/>
      <c r="DC11" s="585"/>
      <c r="DD11" s="585"/>
      <c r="DE11" s="585"/>
      <c r="DF11" s="585"/>
      <c r="DG11" s="585"/>
      <c r="DH11" s="585"/>
      <c r="DI11" s="585"/>
      <c r="DJ11" s="585"/>
      <c r="DK11" s="585"/>
      <c r="DL11" s="585"/>
      <c r="DM11" s="585"/>
      <c r="DN11" s="585"/>
      <c r="DO11" s="585"/>
      <c r="DP11" s="585"/>
      <c r="DQ11" s="585"/>
      <c r="DR11" s="585"/>
      <c r="DS11" s="585"/>
      <c r="DT11" s="586"/>
      <c r="DU11" s="584">
        <f>'4.9 база, рег'!CL45</f>
        <v>1111.4</v>
      </c>
      <c r="DV11" s="585"/>
      <c r="DW11" s="585"/>
      <c r="DX11" s="585"/>
      <c r="DY11" s="585"/>
      <c r="DZ11" s="585"/>
      <c r="EA11" s="585"/>
      <c r="EB11" s="585"/>
      <c r="EC11" s="585"/>
      <c r="ED11" s="585"/>
      <c r="EE11" s="585"/>
      <c r="EF11" s="585"/>
      <c r="EG11" s="585"/>
      <c r="EH11" s="585"/>
      <c r="EI11" s="585"/>
      <c r="EJ11" s="585"/>
      <c r="EK11" s="585"/>
      <c r="EL11" s="585"/>
      <c r="EM11" s="585"/>
      <c r="EN11" s="585"/>
      <c r="EO11" s="585"/>
      <c r="EP11" s="585"/>
      <c r="EQ11" s="585"/>
      <c r="ER11" s="585"/>
      <c r="ES11" s="585"/>
      <c r="ET11" s="585"/>
      <c r="EU11" s="585"/>
      <c r="EV11" s="585"/>
      <c r="EW11" s="585"/>
      <c r="EX11" s="585"/>
      <c r="EY11" s="586"/>
    </row>
    <row r="12" spans="1:155" s="240" customFormat="1" ht="30" customHeight="1">
      <c r="A12" s="587" t="s">
        <v>871</v>
      </c>
      <c r="B12" s="587"/>
      <c r="C12" s="587"/>
      <c r="D12" s="587"/>
      <c r="E12" s="587"/>
      <c r="F12" s="587"/>
      <c r="G12" s="587"/>
      <c r="H12" s="587"/>
      <c r="I12" s="218"/>
      <c r="J12" s="411" t="s">
        <v>194</v>
      </c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2"/>
      <c r="CQ12" s="448">
        <v>361.3</v>
      </c>
      <c r="CR12" s="590"/>
      <c r="CS12" s="590"/>
      <c r="CT12" s="590"/>
      <c r="CU12" s="590"/>
      <c r="CV12" s="590"/>
      <c r="CW12" s="590"/>
      <c r="CX12" s="590"/>
      <c r="CY12" s="590"/>
      <c r="CZ12" s="590"/>
      <c r="DA12" s="590"/>
      <c r="DB12" s="590"/>
      <c r="DC12" s="590"/>
      <c r="DD12" s="590"/>
      <c r="DE12" s="590"/>
      <c r="DF12" s="590"/>
      <c r="DG12" s="590"/>
      <c r="DH12" s="590"/>
      <c r="DI12" s="590"/>
      <c r="DJ12" s="590"/>
      <c r="DK12" s="590"/>
      <c r="DL12" s="590"/>
      <c r="DM12" s="590"/>
      <c r="DN12" s="590"/>
      <c r="DO12" s="590"/>
      <c r="DP12" s="590"/>
      <c r="DQ12" s="590"/>
      <c r="DR12" s="590"/>
      <c r="DS12" s="590"/>
      <c r="DT12" s="591"/>
      <c r="DU12" s="448">
        <v>274.4</v>
      </c>
      <c r="DV12" s="590"/>
      <c r="DW12" s="590"/>
      <c r="DX12" s="590"/>
      <c r="DY12" s="590"/>
      <c r="DZ12" s="590"/>
      <c r="EA12" s="590"/>
      <c r="EB12" s="590"/>
      <c r="EC12" s="590"/>
      <c r="ED12" s="590"/>
      <c r="EE12" s="590"/>
      <c r="EF12" s="590"/>
      <c r="EG12" s="590"/>
      <c r="EH12" s="590"/>
      <c r="EI12" s="590"/>
      <c r="EJ12" s="590"/>
      <c r="EK12" s="590"/>
      <c r="EL12" s="590"/>
      <c r="EM12" s="590"/>
      <c r="EN12" s="590"/>
      <c r="EO12" s="590"/>
      <c r="EP12" s="590"/>
      <c r="EQ12" s="590"/>
      <c r="ER12" s="590"/>
      <c r="ES12" s="590"/>
      <c r="ET12" s="590"/>
      <c r="EU12" s="590"/>
      <c r="EV12" s="590"/>
      <c r="EW12" s="590"/>
      <c r="EX12" s="590"/>
      <c r="EY12" s="591"/>
    </row>
    <row r="13" spans="1:155" s="240" customFormat="1" ht="30" customHeight="1">
      <c r="A13" s="587" t="s">
        <v>902</v>
      </c>
      <c r="B13" s="587"/>
      <c r="C13" s="587"/>
      <c r="D13" s="587"/>
      <c r="E13" s="587"/>
      <c r="F13" s="587"/>
      <c r="G13" s="587"/>
      <c r="H13" s="587"/>
      <c r="I13" s="218"/>
      <c r="J13" s="411" t="s">
        <v>195</v>
      </c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2"/>
      <c r="CQ13" s="448">
        <f>CQ14+CQ15+CQ16+CQ17+CQ18+CQ19</f>
        <v>0</v>
      </c>
      <c r="CR13" s="590"/>
      <c r="CS13" s="590"/>
      <c r="CT13" s="590"/>
      <c r="CU13" s="590"/>
      <c r="CV13" s="590"/>
      <c r="CW13" s="590"/>
      <c r="CX13" s="590"/>
      <c r="CY13" s="590"/>
      <c r="CZ13" s="590"/>
      <c r="DA13" s="590"/>
      <c r="DB13" s="590"/>
      <c r="DC13" s="590"/>
      <c r="DD13" s="590"/>
      <c r="DE13" s="590"/>
      <c r="DF13" s="590"/>
      <c r="DG13" s="590"/>
      <c r="DH13" s="590"/>
      <c r="DI13" s="590"/>
      <c r="DJ13" s="590"/>
      <c r="DK13" s="590"/>
      <c r="DL13" s="590"/>
      <c r="DM13" s="590"/>
      <c r="DN13" s="590"/>
      <c r="DO13" s="590"/>
      <c r="DP13" s="590"/>
      <c r="DQ13" s="590"/>
      <c r="DR13" s="590"/>
      <c r="DS13" s="590"/>
      <c r="DT13" s="591"/>
      <c r="DU13" s="448">
        <f>DU19</f>
        <v>0</v>
      </c>
      <c r="DV13" s="590"/>
      <c r="DW13" s="590"/>
      <c r="DX13" s="590"/>
      <c r="DY13" s="590"/>
      <c r="DZ13" s="590"/>
      <c r="EA13" s="590"/>
      <c r="EB13" s="590"/>
      <c r="EC13" s="590"/>
      <c r="ED13" s="590"/>
      <c r="EE13" s="590"/>
      <c r="EF13" s="590"/>
      <c r="EG13" s="590"/>
      <c r="EH13" s="590"/>
      <c r="EI13" s="590"/>
      <c r="EJ13" s="590"/>
      <c r="EK13" s="590"/>
      <c r="EL13" s="590"/>
      <c r="EM13" s="590"/>
      <c r="EN13" s="590"/>
      <c r="EO13" s="590"/>
      <c r="EP13" s="590"/>
      <c r="EQ13" s="590"/>
      <c r="ER13" s="590"/>
      <c r="ES13" s="590"/>
      <c r="ET13" s="590"/>
      <c r="EU13" s="590"/>
      <c r="EV13" s="590"/>
      <c r="EW13" s="590"/>
      <c r="EX13" s="590"/>
      <c r="EY13" s="591"/>
    </row>
    <row r="14" spans="1:155" ht="15" customHeight="1">
      <c r="A14" s="402" t="s">
        <v>904</v>
      </c>
      <c r="B14" s="402"/>
      <c r="C14" s="402"/>
      <c r="D14" s="402"/>
      <c r="E14" s="402"/>
      <c r="F14" s="402"/>
      <c r="G14" s="402"/>
      <c r="H14" s="402"/>
      <c r="I14" s="30"/>
      <c r="J14" s="559" t="s">
        <v>196</v>
      </c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59"/>
      <c r="AO14" s="559"/>
      <c r="AP14" s="559"/>
      <c r="AQ14" s="559"/>
      <c r="AR14" s="559"/>
      <c r="AS14" s="559"/>
      <c r="AT14" s="559"/>
      <c r="AU14" s="559"/>
      <c r="AV14" s="559"/>
      <c r="AW14" s="559"/>
      <c r="AX14" s="559"/>
      <c r="AY14" s="559"/>
      <c r="AZ14" s="559"/>
      <c r="BA14" s="559"/>
      <c r="BB14" s="559"/>
      <c r="BC14" s="559"/>
      <c r="BD14" s="559"/>
      <c r="BE14" s="559"/>
      <c r="BF14" s="559"/>
      <c r="BG14" s="559"/>
      <c r="BH14" s="559"/>
      <c r="BI14" s="559"/>
      <c r="BJ14" s="559"/>
      <c r="BK14" s="559"/>
      <c r="BL14" s="559"/>
      <c r="BM14" s="559"/>
      <c r="BN14" s="559"/>
      <c r="BO14" s="559"/>
      <c r="BP14" s="559"/>
      <c r="BQ14" s="559"/>
      <c r="BR14" s="559"/>
      <c r="BS14" s="559"/>
      <c r="BT14" s="559"/>
      <c r="BU14" s="559"/>
      <c r="BV14" s="559"/>
      <c r="BW14" s="559"/>
      <c r="BX14" s="559"/>
      <c r="BY14" s="559"/>
      <c r="BZ14" s="559"/>
      <c r="CA14" s="559"/>
      <c r="CB14" s="559"/>
      <c r="CC14" s="559"/>
      <c r="CD14" s="559"/>
      <c r="CE14" s="559"/>
      <c r="CF14" s="559"/>
      <c r="CG14" s="559"/>
      <c r="CH14" s="559"/>
      <c r="CI14" s="559"/>
      <c r="CJ14" s="559"/>
      <c r="CK14" s="559"/>
      <c r="CL14" s="559"/>
      <c r="CM14" s="559"/>
      <c r="CN14" s="559"/>
      <c r="CO14" s="559"/>
      <c r="CP14" s="560"/>
      <c r="CQ14" s="584"/>
      <c r="CR14" s="585"/>
      <c r="CS14" s="585"/>
      <c r="CT14" s="585"/>
      <c r="CU14" s="585"/>
      <c r="CV14" s="585"/>
      <c r="CW14" s="585"/>
      <c r="CX14" s="585"/>
      <c r="CY14" s="585"/>
      <c r="CZ14" s="585"/>
      <c r="DA14" s="585"/>
      <c r="DB14" s="585"/>
      <c r="DC14" s="585"/>
      <c r="DD14" s="585"/>
      <c r="DE14" s="585"/>
      <c r="DF14" s="585"/>
      <c r="DG14" s="585"/>
      <c r="DH14" s="585"/>
      <c r="DI14" s="585"/>
      <c r="DJ14" s="585"/>
      <c r="DK14" s="585"/>
      <c r="DL14" s="585"/>
      <c r="DM14" s="585"/>
      <c r="DN14" s="585"/>
      <c r="DO14" s="585"/>
      <c r="DP14" s="585"/>
      <c r="DQ14" s="585"/>
      <c r="DR14" s="585"/>
      <c r="DS14" s="585"/>
      <c r="DT14" s="586"/>
      <c r="DU14" s="584"/>
      <c r="DV14" s="585"/>
      <c r="DW14" s="585"/>
      <c r="DX14" s="585"/>
      <c r="DY14" s="585"/>
      <c r="DZ14" s="585"/>
      <c r="EA14" s="585"/>
      <c r="EB14" s="585"/>
      <c r="EC14" s="585"/>
      <c r="ED14" s="585"/>
      <c r="EE14" s="585"/>
      <c r="EF14" s="585"/>
      <c r="EG14" s="585"/>
      <c r="EH14" s="585"/>
      <c r="EI14" s="585"/>
      <c r="EJ14" s="585"/>
      <c r="EK14" s="585"/>
      <c r="EL14" s="585"/>
      <c r="EM14" s="585"/>
      <c r="EN14" s="585"/>
      <c r="EO14" s="585"/>
      <c r="EP14" s="585"/>
      <c r="EQ14" s="585"/>
      <c r="ER14" s="585"/>
      <c r="ES14" s="585"/>
      <c r="ET14" s="585"/>
      <c r="EU14" s="585"/>
      <c r="EV14" s="585"/>
      <c r="EW14" s="585"/>
      <c r="EX14" s="585"/>
      <c r="EY14" s="586"/>
    </row>
    <row r="15" spans="1:155" ht="15" customHeight="1">
      <c r="A15" s="402" t="s">
        <v>906</v>
      </c>
      <c r="B15" s="402"/>
      <c r="C15" s="402"/>
      <c r="D15" s="402"/>
      <c r="E15" s="402"/>
      <c r="F15" s="402"/>
      <c r="G15" s="402"/>
      <c r="H15" s="402"/>
      <c r="I15" s="30"/>
      <c r="J15" s="559" t="s">
        <v>197</v>
      </c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59"/>
      <c r="AR15" s="559"/>
      <c r="AS15" s="559"/>
      <c r="AT15" s="559"/>
      <c r="AU15" s="559"/>
      <c r="AV15" s="559"/>
      <c r="AW15" s="559"/>
      <c r="AX15" s="559"/>
      <c r="AY15" s="559"/>
      <c r="AZ15" s="559"/>
      <c r="BA15" s="559"/>
      <c r="BB15" s="559"/>
      <c r="BC15" s="559"/>
      <c r="BD15" s="559"/>
      <c r="BE15" s="559"/>
      <c r="BF15" s="559"/>
      <c r="BG15" s="559"/>
      <c r="BH15" s="559"/>
      <c r="BI15" s="559"/>
      <c r="BJ15" s="559"/>
      <c r="BK15" s="559"/>
      <c r="BL15" s="559"/>
      <c r="BM15" s="559"/>
      <c r="BN15" s="559"/>
      <c r="BO15" s="559"/>
      <c r="BP15" s="559"/>
      <c r="BQ15" s="559"/>
      <c r="BR15" s="559"/>
      <c r="BS15" s="559"/>
      <c r="BT15" s="559"/>
      <c r="BU15" s="559"/>
      <c r="BV15" s="559"/>
      <c r="BW15" s="559"/>
      <c r="BX15" s="559"/>
      <c r="BY15" s="559"/>
      <c r="BZ15" s="559"/>
      <c r="CA15" s="559"/>
      <c r="CB15" s="559"/>
      <c r="CC15" s="559"/>
      <c r="CD15" s="559"/>
      <c r="CE15" s="559"/>
      <c r="CF15" s="559"/>
      <c r="CG15" s="559"/>
      <c r="CH15" s="559"/>
      <c r="CI15" s="559"/>
      <c r="CJ15" s="559"/>
      <c r="CK15" s="559"/>
      <c r="CL15" s="559"/>
      <c r="CM15" s="559"/>
      <c r="CN15" s="559"/>
      <c r="CO15" s="559"/>
      <c r="CP15" s="560"/>
      <c r="CQ15" s="584"/>
      <c r="CR15" s="585"/>
      <c r="CS15" s="585"/>
      <c r="CT15" s="585"/>
      <c r="CU15" s="585"/>
      <c r="CV15" s="585"/>
      <c r="CW15" s="585"/>
      <c r="CX15" s="585"/>
      <c r="CY15" s="585"/>
      <c r="CZ15" s="585"/>
      <c r="DA15" s="585"/>
      <c r="DB15" s="585"/>
      <c r="DC15" s="585"/>
      <c r="DD15" s="585"/>
      <c r="DE15" s="585"/>
      <c r="DF15" s="585"/>
      <c r="DG15" s="585"/>
      <c r="DH15" s="585"/>
      <c r="DI15" s="585"/>
      <c r="DJ15" s="585"/>
      <c r="DK15" s="585"/>
      <c r="DL15" s="585"/>
      <c r="DM15" s="585"/>
      <c r="DN15" s="585"/>
      <c r="DO15" s="585"/>
      <c r="DP15" s="585"/>
      <c r="DQ15" s="585"/>
      <c r="DR15" s="585"/>
      <c r="DS15" s="585"/>
      <c r="DT15" s="586"/>
      <c r="DU15" s="584"/>
      <c r="DV15" s="585"/>
      <c r="DW15" s="585"/>
      <c r="DX15" s="585"/>
      <c r="DY15" s="585"/>
      <c r="DZ15" s="585"/>
      <c r="EA15" s="585"/>
      <c r="EB15" s="585"/>
      <c r="EC15" s="585"/>
      <c r="ED15" s="585"/>
      <c r="EE15" s="585"/>
      <c r="EF15" s="585"/>
      <c r="EG15" s="585"/>
      <c r="EH15" s="585"/>
      <c r="EI15" s="585"/>
      <c r="EJ15" s="585"/>
      <c r="EK15" s="585"/>
      <c r="EL15" s="585"/>
      <c r="EM15" s="585"/>
      <c r="EN15" s="585"/>
      <c r="EO15" s="585"/>
      <c r="EP15" s="585"/>
      <c r="EQ15" s="585"/>
      <c r="ER15" s="585"/>
      <c r="ES15" s="585"/>
      <c r="ET15" s="585"/>
      <c r="EU15" s="585"/>
      <c r="EV15" s="585"/>
      <c r="EW15" s="585"/>
      <c r="EX15" s="585"/>
      <c r="EY15" s="586"/>
    </row>
    <row r="16" spans="1:155" ht="15" customHeight="1">
      <c r="A16" s="402" t="s">
        <v>908</v>
      </c>
      <c r="B16" s="402"/>
      <c r="C16" s="402"/>
      <c r="D16" s="402"/>
      <c r="E16" s="402"/>
      <c r="F16" s="402"/>
      <c r="G16" s="402"/>
      <c r="H16" s="402"/>
      <c r="I16" s="30"/>
      <c r="J16" s="559" t="s">
        <v>198</v>
      </c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59"/>
      <c r="AW16" s="559"/>
      <c r="AX16" s="559"/>
      <c r="AY16" s="559"/>
      <c r="AZ16" s="559"/>
      <c r="BA16" s="559"/>
      <c r="BB16" s="559"/>
      <c r="BC16" s="559"/>
      <c r="BD16" s="559"/>
      <c r="BE16" s="559"/>
      <c r="BF16" s="559"/>
      <c r="BG16" s="559"/>
      <c r="BH16" s="559"/>
      <c r="BI16" s="559"/>
      <c r="BJ16" s="559"/>
      <c r="BK16" s="559"/>
      <c r="BL16" s="559"/>
      <c r="BM16" s="559"/>
      <c r="BN16" s="559"/>
      <c r="BO16" s="559"/>
      <c r="BP16" s="559"/>
      <c r="BQ16" s="559"/>
      <c r="BR16" s="559"/>
      <c r="BS16" s="559"/>
      <c r="BT16" s="559"/>
      <c r="BU16" s="559"/>
      <c r="BV16" s="559"/>
      <c r="BW16" s="559"/>
      <c r="BX16" s="559"/>
      <c r="BY16" s="559"/>
      <c r="BZ16" s="559"/>
      <c r="CA16" s="559"/>
      <c r="CB16" s="559"/>
      <c r="CC16" s="559"/>
      <c r="CD16" s="559"/>
      <c r="CE16" s="559"/>
      <c r="CF16" s="559"/>
      <c r="CG16" s="559"/>
      <c r="CH16" s="559"/>
      <c r="CI16" s="559"/>
      <c r="CJ16" s="559"/>
      <c r="CK16" s="559"/>
      <c r="CL16" s="559"/>
      <c r="CM16" s="559"/>
      <c r="CN16" s="559"/>
      <c r="CO16" s="559"/>
      <c r="CP16" s="560"/>
      <c r="CQ16" s="584"/>
      <c r="CR16" s="585"/>
      <c r="CS16" s="585"/>
      <c r="CT16" s="585"/>
      <c r="CU16" s="585"/>
      <c r="CV16" s="585"/>
      <c r="CW16" s="585"/>
      <c r="CX16" s="585"/>
      <c r="CY16" s="585"/>
      <c r="CZ16" s="585"/>
      <c r="DA16" s="585"/>
      <c r="DB16" s="585"/>
      <c r="DC16" s="585"/>
      <c r="DD16" s="585"/>
      <c r="DE16" s="585"/>
      <c r="DF16" s="585"/>
      <c r="DG16" s="585"/>
      <c r="DH16" s="585"/>
      <c r="DI16" s="585"/>
      <c r="DJ16" s="585"/>
      <c r="DK16" s="585"/>
      <c r="DL16" s="585"/>
      <c r="DM16" s="585"/>
      <c r="DN16" s="585"/>
      <c r="DO16" s="585"/>
      <c r="DP16" s="585"/>
      <c r="DQ16" s="585"/>
      <c r="DR16" s="585"/>
      <c r="DS16" s="585"/>
      <c r="DT16" s="586"/>
      <c r="DU16" s="584"/>
      <c r="DV16" s="585"/>
      <c r="DW16" s="585"/>
      <c r="DX16" s="585"/>
      <c r="DY16" s="585"/>
      <c r="DZ16" s="585"/>
      <c r="EA16" s="585"/>
      <c r="EB16" s="585"/>
      <c r="EC16" s="585"/>
      <c r="ED16" s="585"/>
      <c r="EE16" s="585"/>
      <c r="EF16" s="585"/>
      <c r="EG16" s="585"/>
      <c r="EH16" s="585"/>
      <c r="EI16" s="585"/>
      <c r="EJ16" s="585"/>
      <c r="EK16" s="585"/>
      <c r="EL16" s="585"/>
      <c r="EM16" s="585"/>
      <c r="EN16" s="585"/>
      <c r="EO16" s="585"/>
      <c r="EP16" s="585"/>
      <c r="EQ16" s="585"/>
      <c r="ER16" s="585"/>
      <c r="ES16" s="585"/>
      <c r="ET16" s="585"/>
      <c r="EU16" s="585"/>
      <c r="EV16" s="585"/>
      <c r="EW16" s="585"/>
      <c r="EX16" s="585"/>
      <c r="EY16" s="586"/>
    </row>
    <row r="17" spans="1:155" ht="30" customHeight="1">
      <c r="A17" s="402" t="s">
        <v>199</v>
      </c>
      <c r="B17" s="402"/>
      <c r="C17" s="402"/>
      <c r="D17" s="402"/>
      <c r="E17" s="402"/>
      <c r="F17" s="402"/>
      <c r="G17" s="402"/>
      <c r="H17" s="402"/>
      <c r="I17" s="30"/>
      <c r="J17" s="403" t="s">
        <v>200</v>
      </c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403"/>
      <c r="CG17" s="403"/>
      <c r="CH17" s="403"/>
      <c r="CI17" s="403"/>
      <c r="CJ17" s="403"/>
      <c r="CK17" s="403"/>
      <c r="CL17" s="403"/>
      <c r="CM17" s="403"/>
      <c r="CN17" s="403"/>
      <c r="CO17" s="403"/>
      <c r="CP17" s="404"/>
      <c r="CQ17" s="584"/>
      <c r="CR17" s="585"/>
      <c r="CS17" s="585"/>
      <c r="CT17" s="585"/>
      <c r="CU17" s="585"/>
      <c r="CV17" s="585"/>
      <c r="CW17" s="585"/>
      <c r="CX17" s="585"/>
      <c r="CY17" s="585"/>
      <c r="CZ17" s="585"/>
      <c r="DA17" s="585"/>
      <c r="DB17" s="585"/>
      <c r="DC17" s="585"/>
      <c r="DD17" s="585"/>
      <c r="DE17" s="585"/>
      <c r="DF17" s="585"/>
      <c r="DG17" s="585"/>
      <c r="DH17" s="585"/>
      <c r="DI17" s="585"/>
      <c r="DJ17" s="585"/>
      <c r="DK17" s="585"/>
      <c r="DL17" s="585"/>
      <c r="DM17" s="585"/>
      <c r="DN17" s="585"/>
      <c r="DO17" s="585"/>
      <c r="DP17" s="585"/>
      <c r="DQ17" s="585"/>
      <c r="DR17" s="585"/>
      <c r="DS17" s="585"/>
      <c r="DT17" s="586"/>
      <c r="DU17" s="584"/>
      <c r="DV17" s="585"/>
      <c r="DW17" s="585"/>
      <c r="DX17" s="585"/>
      <c r="DY17" s="585"/>
      <c r="DZ17" s="585"/>
      <c r="EA17" s="585"/>
      <c r="EB17" s="585"/>
      <c r="EC17" s="585"/>
      <c r="ED17" s="585"/>
      <c r="EE17" s="585"/>
      <c r="EF17" s="585"/>
      <c r="EG17" s="585"/>
      <c r="EH17" s="585"/>
      <c r="EI17" s="585"/>
      <c r="EJ17" s="585"/>
      <c r="EK17" s="585"/>
      <c r="EL17" s="585"/>
      <c r="EM17" s="585"/>
      <c r="EN17" s="585"/>
      <c r="EO17" s="585"/>
      <c r="EP17" s="585"/>
      <c r="EQ17" s="585"/>
      <c r="ER17" s="585"/>
      <c r="ES17" s="585"/>
      <c r="ET17" s="585"/>
      <c r="EU17" s="585"/>
      <c r="EV17" s="585"/>
      <c r="EW17" s="585"/>
      <c r="EX17" s="585"/>
      <c r="EY17" s="586"/>
    </row>
    <row r="18" spans="1:155" ht="15" customHeight="1">
      <c r="A18" s="402" t="s">
        <v>201</v>
      </c>
      <c r="B18" s="402"/>
      <c r="C18" s="402"/>
      <c r="D18" s="402"/>
      <c r="E18" s="402"/>
      <c r="F18" s="402"/>
      <c r="G18" s="402"/>
      <c r="H18" s="402"/>
      <c r="I18" s="30"/>
      <c r="J18" s="559" t="s">
        <v>202</v>
      </c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59"/>
      <c r="AU18" s="559"/>
      <c r="AV18" s="559"/>
      <c r="AW18" s="559"/>
      <c r="AX18" s="559"/>
      <c r="AY18" s="559"/>
      <c r="AZ18" s="559"/>
      <c r="BA18" s="559"/>
      <c r="BB18" s="559"/>
      <c r="BC18" s="559"/>
      <c r="BD18" s="559"/>
      <c r="BE18" s="559"/>
      <c r="BF18" s="559"/>
      <c r="BG18" s="559"/>
      <c r="BH18" s="559"/>
      <c r="BI18" s="559"/>
      <c r="BJ18" s="559"/>
      <c r="BK18" s="559"/>
      <c r="BL18" s="559"/>
      <c r="BM18" s="559"/>
      <c r="BN18" s="559"/>
      <c r="BO18" s="559"/>
      <c r="BP18" s="559"/>
      <c r="BQ18" s="559"/>
      <c r="BR18" s="559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59"/>
      <c r="CD18" s="559"/>
      <c r="CE18" s="559"/>
      <c r="CF18" s="559"/>
      <c r="CG18" s="559"/>
      <c r="CH18" s="559"/>
      <c r="CI18" s="559"/>
      <c r="CJ18" s="559"/>
      <c r="CK18" s="559"/>
      <c r="CL18" s="559"/>
      <c r="CM18" s="559"/>
      <c r="CN18" s="559"/>
      <c r="CO18" s="559"/>
      <c r="CP18" s="560"/>
      <c r="CQ18" s="584"/>
      <c r="CR18" s="585"/>
      <c r="CS18" s="585"/>
      <c r="CT18" s="585"/>
      <c r="CU18" s="585"/>
      <c r="CV18" s="585"/>
      <c r="CW18" s="585"/>
      <c r="CX18" s="585"/>
      <c r="CY18" s="585"/>
      <c r="CZ18" s="585"/>
      <c r="DA18" s="585"/>
      <c r="DB18" s="585"/>
      <c r="DC18" s="585"/>
      <c r="DD18" s="585"/>
      <c r="DE18" s="585"/>
      <c r="DF18" s="585"/>
      <c r="DG18" s="585"/>
      <c r="DH18" s="585"/>
      <c r="DI18" s="585"/>
      <c r="DJ18" s="585"/>
      <c r="DK18" s="585"/>
      <c r="DL18" s="585"/>
      <c r="DM18" s="585"/>
      <c r="DN18" s="585"/>
      <c r="DO18" s="585"/>
      <c r="DP18" s="585"/>
      <c r="DQ18" s="585"/>
      <c r="DR18" s="585"/>
      <c r="DS18" s="585"/>
      <c r="DT18" s="586"/>
      <c r="DU18" s="584"/>
      <c r="DV18" s="585"/>
      <c r="DW18" s="585"/>
      <c r="DX18" s="585"/>
      <c r="DY18" s="585"/>
      <c r="DZ18" s="585"/>
      <c r="EA18" s="585"/>
      <c r="EB18" s="585"/>
      <c r="EC18" s="585"/>
      <c r="ED18" s="585"/>
      <c r="EE18" s="585"/>
      <c r="EF18" s="585"/>
      <c r="EG18" s="585"/>
      <c r="EH18" s="585"/>
      <c r="EI18" s="585"/>
      <c r="EJ18" s="585"/>
      <c r="EK18" s="585"/>
      <c r="EL18" s="585"/>
      <c r="EM18" s="585"/>
      <c r="EN18" s="585"/>
      <c r="EO18" s="585"/>
      <c r="EP18" s="585"/>
      <c r="EQ18" s="585"/>
      <c r="ER18" s="585"/>
      <c r="ES18" s="585"/>
      <c r="ET18" s="585"/>
      <c r="EU18" s="585"/>
      <c r="EV18" s="585"/>
      <c r="EW18" s="585"/>
      <c r="EX18" s="585"/>
      <c r="EY18" s="586"/>
    </row>
    <row r="19" spans="1:155" s="240" customFormat="1" ht="15" customHeight="1">
      <c r="A19" s="587" t="s">
        <v>203</v>
      </c>
      <c r="B19" s="587"/>
      <c r="C19" s="587"/>
      <c r="D19" s="587"/>
      <c r="E19" s="587"/>
      <c r="F19" s="587"/>
      <c r="G19" s="587"/>
      <c r="H19" s="587"/>
      <c r="I19" s="218"/>
      <c r="J19" s="588" t="s">
        <v>861</v>
      </c>
      <c r="K19" s="588"/>
      <c r="L19" s="588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588"/>
      <c r="Y19" s="588"/>
      <c r="Z19" s="588"/>
      <c r="AA19" s="588"/>
      <c r="AB19" s="588"/>
      <c r="AC19" s="588"/>
      <c r="AD19" s="588"/>
      <c r="AE19" s="588"/>
      <c r="AF19" s="588"/>
      <c r="AG19" s="588"/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8"/>
      <c r="AT19" s="588"/>
      <c r="AU19" s="588"/>
      <c r="AV19" s="588"/>
      <c r="AW19" s="588"/>
      <c r="AX19" s="588"/>
      <c r="AY19" s="588"/>
      <c r="AZ19" s="588"/>
      <c r="BA19" s="588"/>
      <c r="BB19" s="588"/>
      <c r="BC19" s="588"/>
      <c r="BD19" s="588"/>
      <c r="BE19" s="588"/>
      <c r="BF19" s="588"/>
      <c r="BG19" s="588"/>
      <c r="BH19" s="588"/>
      <c r="BI19" s="588"/>
      <c r="BJ19" s="588"/>
      <c r="BK19" s="588"/>
      <c r="BL19" s="588"/>
      <c r="BM19" s="588"/>
      <c r="BN19" s="588"/>
      <c r="BO19" s="588"/>
      <c r="BP19" s="588"/>
      <c r="BQ19" s="588"/>
      <c r="BR19" s="588"/>
      <c r="BS19" s="588"/>
      <c r="BT19" s="588"/>
      <c r="BU19" s="588"/>
      <c r="BV19" s="588"/>
      <c r="BW19" s="588"/>
      <c r="BX19" s="588"/>
      <c r="BY19" s="588"/>
      <c r="BZ19" s="588"/>
      <c r="CA19" s="588"/>
      <c r="CB19" s="588"/>
      <c r="CC19" s="588"/>
      <c r="CD19" s="588"/>
      <c r="CE19" s="588"/>
      <c r="CF19" s="588"/>
      <c r="CG19" s="588"/>
      <c r="CH19" s="588"/>
      <c r="CI19" s="588"/>
      <c r="CJ19" s="588"/>
      <c r="CK19" s="588"/>
      <c r="CL19" s="588"/>
      <c r="CM19" s="588"/>
      <c r="CN19" s="588"/>
      <c r="CO19" s="588"/>
      <c r="CP19" s="589"/>
      <c r="CQ19" s="448"/>
      <c r="CR19" s="590"/>
      <c r="CS19" s="590"/>
      <c r="CT19" s="590"/>
      <c r="CU19" s="590"/>
      <c r="CV19" s="590"/>
      <c r="CW19" s="590"/>
      <c r="CX19" s="590"/>
      <c r="CY19" s="590"/>
      <c r="CZ19" s="590"/>
      <c r="DA19" s="590"/>
      <c r="DB19" s="590"/>
      <c r="DC19" s="590"/>
      <c r="DD19" s="590"/>
      <c r="DE19" s="590"/>
      <c r="DF19" s="590"/>
      <c r="DG19" s="590"/>
      <c r="DH19" s="590"/>
      <c r="DI19" s="590"/>
      <c r="DJ19" s="590"/>
      <c r="DK19" s="590"/>
      <c r="DL19" s="590"/>
      <c r="DM19" s="590"/>
      <c r="DN19" s="590"/>
      <c r="DO19" s="590"/>
      <c r="DP19" s="590"/>
      <c r="DQ19" s="590"/>
      <c r="DR19" s="590"/>
      <c r="DS19" s="590"/>
      <c r="DT19" s="591"/>
      <c r="DU19" s="448"/>
      <c r="DV19" s="590"/>
      <c r="DW19" s="590"/>
      <c r="DX19" s="590"/>
      <c r="DY19" s="590"/>
      <c r="DZ19" s="590"/>
      <c r="EA19" s="590"/>
      <c r="EB19" s="590"/>
      <c r="EC19" s="590"/>
      <c r="ED19" s="590"/>
      <c r="EE19" s="590"/>
      <c r="EF19" s="590"/>
      <c r="EG19" s="590"/>
      <c r="EH19" s="590"/>
      <c r="EI19" s="590"/>
      <c r="EJ19" s="590"/>
      <c r="EK19" s="590"/>
      <c r="EL19" s="590"/>
      <c r="EM19" s="590"/>
      <c r="EN19" s="590"/>
      <c r="EO19" s="590"/>
      <c r="EP19" s="590"/>
      <c r="EQ19" s="590"/>
      <c r="ER19" s="590"/>
      <c r="ES19" s="590"/>
      <c r="ET19" s="590"/>
      <c r="EU19" s="590"/>
      <c r="EV19" s="590"/>
      <c r="EW19" s="590"/>
      <c r="EX19" s="590"/>
      <c r="EY19" s="591"/>
    </row>
    <row r="20" spans="1:155" s="240" customFormat="1" ht="15" customHeight="1">
      <c r="A20" s="587" t="s">
        <v>910</v>
      </c>
      <c r="B20" s="587"/>
      <c r="C20" s="587"/>
      <c r="D20" s="587"/>
      <c r="E20" s="587"/>
      <c r="F20" s="587"/>
      <c r="G20" s="587"/>
      <c r="H20" s="587"/>
      <c r="I20" s="218"/>
      <c r="J20" s="588" t="s">
        <v>204</v>
      </c>
      <c r="K20" s="588"/>
      <c r="L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8"/>
      <c r="AL20" s="588"/>
      <c r="AM20" s="588"/>
      <c r="AN20" s="588"/>
      <c r="AO20" s="588"/>
      <c r="AP20" s="588"/>
      <c r="AQ20" s="588"/>
      <c r="AR20" s="588"/>
      <c r="AS20" s="588"/>
      <c r="AT20" s="588"/>
      <c r="AU20" s="588"/>
      <c r="AV20" s="588"/>
      <c r="AW20" s="588"/>
      <c r="AX20" s="588"/>
      <c r="AY20" s="588"/>
      <c r="AZ20" s="588"/>
      <c r="BA20" s="588"/>
      <c r="BB20" s="588"/>
      <c r="BC20" s="588"/>
      <c r="BD20" s="588"/>
      <c r="BE20" s="588"/>
      <c r="BF20" s="588"/>
      <c r="BG20" s="588"/>
      <c r="BH20" s="588"/>
      <c r="BI20" s="588"/>
      <c r="BJ20" s="588"/>
      <c r="BK20" s="588"/>
      <c r="BL20" s="588"/>
      <c r="BM20" s="588"/>
      <c r="BN20" s="588"/>
      <c r="BO20" s="588"/>
      <c r="BP20" s="588"/>
      <c r="BQ20" s="588"/>
      <c r="BR20" s="588"/>
      <c r="BS20" s="588"/>
      <c r="BT20" s="588"/>
      <c r="BU20" s="588"/>
      <c r="BV20" s="588"/>
      <c r="BW20" s="588"/>
      <c r="BX20" s="588"/>
      <c r="BY20" s="588"/>
      <c r="BZ20" s="588"/>
      <c r="CA20" s="588"/>
      <c r="CB20" s="588"/>
      <c r="CC20" s="588"/>
      <c r="CD20" s="588"/>
      <c r="CE20" s="588"/>
      <c r="CF20" s="588"/>
      <c r="CG20" s="588"/>
      <c r="CH20" s="588"/>
      <c r="CI20" s="588"/>
      <c r="CJ20" s="588"/>
      <c r="CK20" s="588"/>
      <c r="CL20" s="588"/>
      <c r="CM20" s="588"/>
      <c r="CN20" s="588"/>
      <c r="CO20" s="588"/>
      <c r="CP20" s="589"/>
      <c r="CQ20" s="448"/>
      <c r="CR20" s="590"/>
      <c r="CS20" s="590"/>
      <c r="CT20" s="590"/>
      <c r="CU20" s="590"/>
      <c r="CV20" s="590"/>
      <c r="CW20" s="590"/>
      <c r="CX20" s="590"/>
      <c r="CY20" s="590"/>
      <c r="CZ20" s="590"/>
      <c r="DA20" s="590"/>
      <c r="DB20" s="590"/>
      <c r="DC20" s="590"/>
      <c r="DD20" s="590"/>
      <c r="DE20" s="590"/>
      <c r="DF20" s="590"/>
      <c r="DG20" s="590"/>
      <c r="DH20" s="590"/>
      <c r="DI20" s="590"/>
      <c r="DJ20" s="590"/>
      <c r="DK20" s="590"/>
      <c r="DL20" s="590"/>
      <c r="DM20" s="590"/>
      <c r="DN20" s="590"/>
      <c r="DO20" s="590"/>
      <c r="DP20" s="590"/>
      <c r="DQ20" s="590"/>
      <c r="DR20" s="590"/>
      <c r="DS20" s="590"/>
      <c r="DT20" s="591"/>
      <c r="DU20" s="448"/>
      <c r="DV20" s="590"/>
      <c r="DW20" s="590"/>
      <c r="DX20" s="590"/>
      <c r="DY20" s="590"/>
      <c r="DZ20" s="590"/>
      <c r="EA20" s="590"/>
      <c r="EB20" s="590"/>
      <c r="EC20" s="590"/>
      <c r="ED20" s="590"/>
      <c r="EE20" s="590"/>
      <c r="EF20" s="590"/>
      <c r="EG20" s="590"/>
      <c r="EH20" s="590"/>
      <c r="EI20" s="590"/>
      <c r="EJ20" s="590"/>
      <c r="EK20" s="590"/>
      <c r="EL20" s="590"/>
      <c r="EM20" s="590"/>
      <c r="EN20" s="590"/>
      <c r="EO20" s="590"/>
      <c r="EP20" s="590"/>
      <c r="EQ20" s="590"/>
      <c r="ER20" s="590"/>
      <c r="ES20" s="590"/>
      <c r="ET20" s="590"/>
      <c r="EU20" s="590"/>
      <c r="EV20" s="590"/>
      <c r="EW20" s="590"/>
      <c r="EX20" s="590"/>
      <c r="EY20" s="591"/>
    </row>
    <row r="21" spans="1:155" s="240" customFormat="1" ht="15" customHeight="1">
      <c r="A21" s="587" t="s">
        <v>922</v>
      </c>
      <c r="B21" s="587"/>
      <c r="C21" s="587"/>
      <c r="D21" s="587"/>
      <c r="E21" s="587"/>
      <c r="F21" s="587"/>
      <c r="G21" s="587"/>
      <c r="H21" s="587"/>
      <c r="I21" s="218"/>
      <c r="J21" s="588" t="s">
        <v>205</v>
      </c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8"/>
      <c r="AH21" s="588"/>
      <c r="AI21" s="588"/>
      <c r="AJ21" s="588"/>
      <c r="AK21" s="588"/>
      <c r="AL21" s="588"/>
      <c r="AM21" s="588"/>
      <c r="AN21" s="588"/>
      <c r="AO21" s="588"/>
      <c r="AP21" s="588"/>
      <c r="AQ21" s="588"/>
      <c r="AR21" s="588"/>
      <c r="AS21" s="588"/>
      <c r="AT21" s="588"/>
      <c r="AU21" s="588"/>
      <c r="AV21" s="588"/>
      <c r="AW21" s="588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9"/>
      <c r="CQ21" s="448">
        <v>39</v>
      </c>
      <c r="CR21" s="590"/>
      <c r="CS21" s="590"/>
      <c r="CT21" s="590"/>
      <c r="CU21" s="590"/>
      <c r="CV21" s="590"/>
      <c r="CW21" s="590"/>
      <c r="CX21" s="590"/>
      <c r="CY21" s="590"/>
      <c r="CZ21" s="590"/>
      <c r="DA21" s="590"/>
      <c r="DB21" s="590"/>
      <c r="DC21" s="590"/>
      <c r="DD21" s="590"/>
      <c r="DE21" s="590"/>
      <c r="DF21" s="590"/>
      <c r="DG21" s="590"/>
      <c r="DH21" s="590"/>
      <c r="DI21" s="590"/>
      <c r="DJ21" s="590"/>
      <c r="DK21" s="590"/>
      <c r="DL21" s="590"/>
      <c r="DM21" s="590"/>
      <c r="DN21" s="590"/>
      <c r="DO21" s="590"/>
      <c r="DP21" s="590"/>
      <c r="DQ21" s="590"/>
      <c r="DR21" s="590"/>
      <c r="DS21" s="590"/>
      <c r="DT21" s="591"/>
      <c r="DU21" s="448">
        <v>41</v>
      </c>
      <c r="DV21" s="590"/>
      <c r="DW21" s="590"/>
      <c r="DX21" s="590"/>
      <c r="DY21" s="590"/>
      <c r="DZ21" s="590"/>
      <c r="EA21" s="590"/>
      <c r="EB21" s="590"/>
      <c r="EC21" s="590"/>
      <c r="ED21" s="590"/>
      <c r="EE21" s="590"/>
      <c r="EF21" s="590"/>
      <c r="EG21" s="590"/>
      <c r="EH21" s="590"/>
      <c r="EI21" s="590"/>
      <c r="EJ21" s="590"/>
      <c r="EK21" s="590"/>
      <c r="EL21" s="590"/>
      <c r="EM21" s="590"/>
      <c r="EN21" s="590"/>
      <c r="EO21" s="590"/>
      <c r="EP21" s="590"/>
      <c r="EQ21" s="590"/>
      <c r="ER21" s="590"/>
      <c r="ES21" s="590"/>
      <c r="ET21" s="590"/>
      <c r="EU21" s="590"/>
      <c r="EV21" s="590"/>
      <c r="EW21" s="590"/>
      <c r="EX21" s="590"/>
      <c r="EY21" s="591"/>
    </row>
    <row r="22" spans="1:155" ht="15" customHeight="1">
      <c r="A22" s="402" t="s">
        <v>947</v>
      </c>
      <c r="B22" s="402"/>
      <c r="C22" s="402"/>
      <c r="D22" s="402"/>
      <c r="E22" s="402"/>
      <c r="F22" s="402"/>
      <c r="G22" s="402"/>
      <c r="H22" s="402"/>
      <c r="I22" s="30"/>
      <c r="J22" s="559" t="s">
        <v>206</v>
      </c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59"/>
      <c r="AO22" s="559"/>
      <c r="AP22" s="559"/>
      <c r="AQ22" s="559"/>
      <c r="AR22" s="559"/>
      <c r="AS22" s="559"/>
      <c r="AT22" s="559"/>
      <c r="AU22" s="559"/>
      <c r="AV22" s="559"/>
      <c r="AW22" s="559"/>
      <c r="AX22" s="559"/>
      <c r="AY22" s="559"/>
      <c r="AZ22" s="559"/>
      <c r="BA22" s="559"/>
      <c r="BB22" s="559"/>
      <c r="BC22" s="559"/>
      <c r="BD22" s="559"/>
      <c r="BE22" s="559"/>
      <c r="BF22" s="559"/>
      <c r="BG22" s="559"/>
      <c r="BH22" s="559"/>
      <c r="BI22" s="559"/>
      <c r="BJ22" s="559"/>
      <c r="BK22" s="559"/>
      <c r="BL22" s="559"/>
      <c r="BM22" s="559"/>
      <c r="BN22" s="559"/>
      <c r="BO22" s="559"/>
      <c r="BP22" s="559"/>
      <c r="BQ22" s="559"/>
      <c r="BR22" s="559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59"/>
      <c r="CD22" s="559"/>
      <c r="CE22" s="559"/>
      <c r="CF22" s="559"/>
      <c r="CG22" s="559"/>
      <c r="CH22" s="559"/>
      <c r="CI22" s="559"/>
      <c r="CJ22" s="559"/>
      <c r="CK22" s="559"/>
      <c r="CL22" s="559"/>
      <c r="CM22" s="559"/>
      <c r="CN22" s="559"/>
      <c r="CO22" s="559"/>
      <c r="CP22" s="560"/>
      <c r="CQ22" s="584"/>
      <c r="CR22" s="585"/>
      <c r="CS22" s="585"/>
      <c r="CT22" s="585"/>
      <c r="CU22" s="585"/>
      <c r="CV22" s="585"/>
      <c r="CW22" s="585"/>
      <c r="CX22" s="585"/>
      <c r="CY22" s="585"/>
      <c r="CZ22" s="585"/>
      <c r="DA22" s="585"/>
      <c r="DB22" s="585"/>
      <c r="DC22" s="585"/>
      <c r="DD22" s="585"/>
      <c r="DE22" s="585"/>
      <c r="DF22" s="585"/>
      <c r="DG22" s="585"/>
      <c r="DH22" s="585"/>
      <c r="DI22" s="585"/>
      <c r="DJ22" s="585"/>
      <c r="DK22" s="585"/>
      <c r="DL22" s="585"/>
      <c r="DM22" s="585"/>
      <c r="DN22" s="585"/>
      <c r="DO22" s="585"/>
      <c r="DP22" s="585"/>
      <c r="DQ22" s="585"/>
      <c r="DR22" s="585"/>
      <c r="DS22" s="585"/>
      <c r="DT22" s="586"/>
      <c r="DU22" s="584"/>
      <c r="DV22" s="585"/>
      <c r="DW22" s="585"/>
      <c r="DX22" s="585"/>
      <c r="DY22" s="585"/>
      <c r="DZ22" s="585"/>
      <c r="EA22" s="585"/>
      <c r="EB22" s="585"/>
      <c r="EC22" s="585"/>
      <c r="ED22" s="585"/>
      <c r="EE22" s="585"/>
      <c r="EF22" s="585"/>
      <c r="EG22" s="585"/>
      <c r="EH22" s="585"/>
      <c r="EI22" s="585"/>
      <c r="EJ22" s="585"/>
      <c r="EK22" s="585"/>
      <c r="EL22" s="585"/>
      <c r="EM22" s="585"/>
      <c r="EN22" s="585"/>
      <c r="EO22" s="585"/>
      <c r="EP22" s="585"/>
      <c r="EQ22" s="585"/>
      <c r="ER22" s="585"/>
      <c r="ES22" s="585"/>
      <c r="ET22" s="585"/>
      <c r="EU22" s="585"/>
      <c r="EV22" s="585"/>
      <c r="EW22" s="585"/>
      <c r="EX22" s="585"/>
      <c r="EY22" s="586"/>
    </row>
    <row r="23" spans="1:155" ht="15" customHeight="1">
      <c r="A23" s="402" t="s">
        <v>3</v>
      </c>
      <c r="B23" s="402"/>
      <c r="C23" s="402"/>
      <c r="D23" s="402"/>
      <c r="E23" s="402"/>
      <c r="F23" s="402"/>
      <c r="G23" s="402"/>
      <c r="H23" s="402"/>
      <c r="I23" s="30"/>
      <c r="J23" s="559" t="s">
        <v>207</v>
      </c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559"/>
      <c r="AP23" s="559"/>
      <c r="AQ23" s="559"/>
      <c r="AR23" s="559"/>
      <c r="AS23" s="559"/>
      <c r="AT23" s="559"/>
      <c r="AU23" s="559"/>
      <c r="AV23" s="559"/>
      <c r="AW23" s="559"/>
      <c r="AX23" s="559"/>
      <c r="AY23" s="559"/>
      <c r="AZ23" s="559"/>
      <c r="BA23" s="559"/>
      <c r="BB23" s="559"/>
      <c r="BC23" s="559"/>
      <c r="BD23" s="559"/>
      <c r="BE23" s="559"/>
      <c r="BF23" s="559"/>
      <c r="BG23" s="559"/>
      <c r="BH23" s="559"/>
      <c r="BI23" s="559"/>
      <c r="BJ23" s="559"/>
      <c r="BK23" s="559"/>
      <c r="BL23" s="559"/>
      <c r="BM23" s="559"/>
      <c r="BN23" s="559"/>
      <c r="BO23" s="559"/>
      <c r="BP23" s="559"/>
      <c r="BQ23" s="559"/>
      <c r="BR23" s="559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59"/>
      <c r="CE23" s="559"/>
      <c r="CF23" s="559"/>
      <c r="CG23" s="559"/>
      <c r="CH23" s="559"/>
      <c r="CI23" s="559"/>
      <c r="CJ23" s="559"/>
      <c r="CK23" s="559"/>
      <c r="CL23" s="559"/>
      <c r="CM23" s="559"/>
      <c r="CN23" s="559"/>
      <c r="CO23" s="559"/>
      <c r="CP23" s="560"/>
      <c r="CQ23" s="584"/>
      <c r="CR23" s="585"/>
      <c r="CS23" s="585"/>
      <c r="CT23" s="585"/>
      <c r="CU23" s="585"/>
      <c r="CV23" s="585"/>
      <c r="CW23" s="585"/>
      <c r="CX23" s="585"/>
      <c r="CY23" s="585"/>
      <c r="CZ23" s="585"/>
      <c r="DA23" s="585"/>
      <c r="DB23" s="585"/>
      <c r="DC23" s="585"/>
      <c r="DD23" s="585"/>
      <c r="DE23" s="585"/>
      <c r="DF23" s="585"/>
      <c r="DG23" s="585"/>
      <c r="DH23" s="585"/>
      <c r="DI23" s="585"/>
      <c r="DJ23" s="585"/>
      <c r="DK23" s="585"/>
      <c r="DL23" s="585"/>
      <c r="DM23" s="585"/>
      <c r="DN23" s="585"/>
      <c r="DO23" s="585"/>
      <c r="DP23" s="585"/>
      <c r="DQ23" s="585"/>
      <c r="DR23" s="585"/>
      <c r="DS23" s="585"/>
      <c r="DT23" s="586"/>
      <c r="DU23" s="584"/>
      <c r="DV23" s="585"/>
      <c r="DW23" s="585"/>
      <c r="DX23" s="585"/>
      <c r="DY23" s="585"/>
      <c r="DZ23" s="585"/>
      <c r="EA23" s="585"/>
      <c r="EB23" s="585"/>
      <c r="EC23" s="585"/>
      <c r="ED23" s="585"/>
      <c r="EE23" s="585"/>
      <c r="EF23" s="585"/>
      <c r="EG23" s="585"/>
      <c r="EH23" s="585"/>
      <c r="EI23" s="585"/>
      <c r="EJ23" s="585"/>
      <c r="EK23" s="585"/>
      <c r="EL23" s="585"/>
      <c r="EM23" s="585"/>
      <c r="EN23" s="585"/>
      <c r="EO23" s="585"/>
      <c r="EP23" s="585"/>
      <c r="EQ23" s="585"/>
      <c r="ER23" s="585"/>
      <c r="ES23" s="585"/>
      <c r="ET23" s="585"/>
      <c r="EU23" s="585"/>
      <c r="EV23" s="585"/>
      <c r="EW23" s="585"/>
      <c r="EX23" s="585"/>
      <c r="EY23" s="586"/>
    </row>
    <row r="24" spans="1:155" ht="15" customHeight="1">
      <c r="A24" s="402" t="s">
        <v>4</v>
      </c>
      <c r="B24" s="402"/>
      <c r="C24" s="402"/>
      <c r="D24" s="402"/>
      <c r="E24" s="402"/>
      <c r="F24" s="402"/>
      <c r="G24" s="402"/>
      <c r="H24" s="402"/>
      <c r="I24" s="30"/>
      <c r="J24" s="559" t="s">
        <v>208</v>
      </c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559"/>
      <c r="AX24" s="559"/>
      <c r="AY24" s="559"/>
      <c r="AZ24" s="559"/>
      <c r="BA24" s="559"/>
      <c r="BB24" s="559"/>
      <c r="BC24" s="559"/>
      <c r="BD24" s="559"/>
      <c r="BE24" s="559"/>
      <c r="BF24" s="559"/>
      <c r="BG24" s="559"/>
      <c r="BH24" s="559"/>
      <c r="BI24" s="559"/>
      <c r="BJ24" s="559"/>
      <c r="BK24" s="559"/>
      <c r="BL24" s="559"/>
      <c r="BM24" s="559"/>
      <c r="BN24" s="559"/>
      <c r="BO24" s="559"/>
      <c r="BP24" s="559"/>
      <c r="BQ24" s="559"/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59"/>
      <c r="CK24" s="559"/>
      <c r="CL24" s="559"/>
      <c r="CM24" s="559"/>
      <c r="CN24" s="559"/>
      <c r="CO24" s="559"/>
      <c r="CP24" s="560"/>
      <c r="CQ24" s="578">
        <f>CQ25</f>
        <v>2978.007</v>
      </c>
      <c r="CR24" s="579"/>
      <c r="CS24" s="579"/>
      <c r="CT24" s="579"/>
      <c r="CU24" s="579"/>
      <c r="CV24" s="579"/>
      <c r="CW24" s="579"/>
      <c r="CX24" s="579"/>
      <c r="CY24" s="579"/>
      <c r="CZ24" s="579"/>
      <c r="DA24" s="579"/>
      <c r="DB24" s="579"/>
      <c r="DC24" s="579"/>
      <c r="DD24" s="579"/>
      <c r="DE24" s="579"/>
      <c r="DF24" s="579"/>
      <c r="DG24" s="579"/>
      <c r="DH24" s="579"/>
      <c r="DI24" s="579"/>
      <c r="DJ24" s="579"/>
      <c r="DK24" s="579"/>
      <c r="DL24" s="579"/>
      <c r="DM24" s="579"/>
      <c r="DN24" s="579"/>
      <c r="DO24" s="579"/>
      <c r="DP24" s="579"/>
      <c r="DQ24" s="579"/>
      <c r="DR24" s="579"/>
      <c r="DS24" s="579"/>
      <c r="DT24" s="580"/>
      <c r="DU24" s="578">
        <f>DU25</f>
        <v>2648.588</v>
      </c>
      <c r="DV24" s="579"/>
      <c r="DW24" s="579"/>
      <c r="DX24" s="579"/>
      <c r="DY24" s="579"/>
      <c r="DZ24" s="579"/>
      <c r="EA24" s="579"/>
      <c r="EB24" s="579"/>
      <c r="EC24" s="579"/>
      <c r="ED24" s="579"/>
      <c r="EE24" s="579"/>
      <c r="EF24" s="579"/>
      <c r="EG24" s="579"/>
      <c r="EH24" s="579"/>
      <c r="EI24" s="579"/>
      <c r="EJ24" s="579"/>
      <c r="EK24" s="579"/>
      <c r="EL24" s="579"/>
      <c r="EM24" s="579"/>
      <c r="EN24" s="579"/>
      <c r="EO24" s="579"/>
      <c r="EP24" s="579"/>
      <c r="EQ24" s="579"/>
      <c r="ER24" s="579"/>
      <c r="ES24" s="579"/>
      <c r="ET24" s="579"/>
      <c r="EU24" s="579"/>
      <c r="EV24" s="579"/>
      <c r="EW24" s="579"/>
      <c r="EX24" s="579"/>
      <c r="EY24" s="580"/>
    </row>
    <row r="25" spans="1:155" ht="15" customHeight="1">
      <c r="A25" s="402" t="s">
        <v>209</v>
      </c>
      <c r="B25" s="402"/>
      <c r="C25" s="402"/>
      <c r="D25" s="402"/>
      <c r="E25" s="402"/>
      <c r="F25" s="402"/>
      <c r="G25" s="402"/>
      <c r="H25" s="402"/>
      <c r="I25" s="30"/>
      <c r="J25" s="559" t="s">
        <v>862</v>
      </c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559"/>
      <c r="AL25" s="559"/>
      <c r="AM25" s="559"/>
      <c r="AN25" s="559"/>
      <c r="AO25" s="559"/>
      <c r="AP25" s="559"/>
      <c r="AQ25" s="559"/>
      <c r="AR25" s="559"/>
      <c r="AS25" s="559"/>
      <c r="AT25" s="559"/>
      <c r="AU25" s="559"/>
      <c r="AV25" s="559"/>
      <c r="AW25" s="559"/>
      <c r="AX25" s="559"/>
      <c r="AY25" s="559"/>
      <c r="AZ25" s="559"/>
      <c r="BA25" s="559"/>
      <c r="BB25" s="559"/>
      <c r="BC25" s="559"/>
      <c r="BD25" s="559"/>
      <c r="BE25" s="559"/>
      <c r="BF25" s="559"/>
      <c r="BG25" s="559"/>
      <c r="BH25" s="559"/>
      <c r="BI25" s="559"/>
      <c r="BJ25" s="559"/>
      <c r="BK25" s="559"/>
      <c r="BL25" s="559"/>
      <c r="BM25" s="559"/>
      <c r="BN25" s="559"/>
      <c r="BO25" s="559"/>
      <c r="BP25" s="559"/>
      <c r="BQ25" s="559"/>
      <c r="BR25" s="559"/>
      <c r="BS25" s="559"/>
      <c r="BT25" s="559"/>
      <c r="BU25" s="559"/>
      <c r="BV25" s="559"/>
      <c r="BW25" s="559"/>
      <c r="BX25" s="559"/>
      <c r="BY25" s="559"/>
      <c r="BZ25" s="559"/>
      <c r="CA25" s="559"/>
      <c r="CB25" s="559"/>
      <c r="CC25" s="559"/>
      <c r="CD25" s="559"/>
      <c r="CE25" s="559"/>
      <c r="CF25" s="559"/>
      <c r="CG25" s="559"/>
      <c r="CH25" s="559"/>
      <c r="CI25" s="559"/>
      <c r="CJ25" s="559"/>
      <c r="CK25" s="559"/>
      <c r="CL25" s="559"/>
      <c r="CM25" s="559"/>
      <c r="CN25" s="559"/>
      <c r="CO25" s="559"/>
      <c r="CP25" s="560"/>
      <c r="CQ25" s="578">
        <f>CQ11*2.754-CQ19-CQ21</f>
        <v>2978.007</v>
      </c>
      <c r="CR25" s="579"/>
      <c r="CS25" s="579"/>
      <c r="CT25" s="579"/>
      <c r="CU25" s="579"/>
      <c r="CV25" s="579"/>
      <c r="CW25" s="579"/>
      <c r="CX25" s="579"/>
      <c r="CY25" s="579"/>
      <c r="CZ25" s="579"/>
      <c r="DA25" s="579"/>
      <c r="DB25" s="579"/>
      <c r="DC25" s="579"/>
      <c r="DD25" s="579"/>
      <c r="DE25" s="579"/>
      <c r="DF25" s="579"/>
      <c r="DG25" s="579"/>
      <c r="DH25" s="579"/>
      <c r="DI25" s="579"/>
      <c r="DJ25" s="579"/>
      <c r="DK25" s="579"/>
      <c r="DL25" s="579"/>
      <c r="DM25" s="579"/>
      <c r="DN25" s="579"/>
      <c r="DO25" s="579"/>
      <c r="DP25" s="579"/>
      <c r="DQ25" s="579"/>
      <c r="DR25" s="579"/>
      <c r="DS25" s="579"/>
      <c r="DT25" s="580"/>
      <c r="DU25" s="578">
        <f>DU11*2.42-DU19-DU21</f>
        <v>2648.588</v>
      </c>
      <c r="DV25" s="579"/>
      <c r="DW25" s="579"/>
      <c r="DX25" s="579"/>
      <c r="DY25" s="579"/>
      <c r="DZ25" s="579"/>
      <c r="EA25" s="579"/>
      <c r="EB25" s="579"/>
      <c r="EC25" s="579"/>
      <c r="ED25" s="579"/>
      <c r="EE25" s="579"/>
      <c r="EF25" s="579"/>
      <c r="EG25" s="579"/>
      <c r="EH25" s="579"/>
      <c r="EI25" s="579"/>
      <c r="EJ25" s="579"/>
      <c r="EK25" s="579"/>
      <c r="EL25" s="579"/>
      <c r="EM25" s="579"/>
      <c r="EN25" s="579"/>
      <c r="EO25" s="579"/>
      <c r="EP25" s="579"/>
      <c r="EQ25" s="579"/>
      <c r="ER25" s="579"/>
      <c r="ES25" s="579"/>
      <c r="ET25" s="579"/>
      <c r="EU25" s="579"/>
      <c r="EV25" s="579"/>
      <c r="EW25" s="579"/>
      <c r="EX25" s="579"/>
      <c r="EY25" s="580"/>
    </row>
    <row r="26" spans="1:155" ht="15" customHeight="1">
      <c r="A26" s="402" t="s">
        <v>530</v>
      </c>
      <c r="B26" s="402"/>
      <c r="C26" s="402"/>
      <c r="D26" s="402"/>
      <c r="E26" s="402"/>
      <c r="F26" s="402"/>
      <c r="G26" s="402"/>
      <c r="H26" s="402"/>
      <c r="I26" s="30"/>
      <c r="J26" s="559" t="s">
        <v>531</v>
      </c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559"/>
      <c r="AO26" s="559"/>
      <c r="AP26" s="559"/>
      <c r="AQ26" s="559"/>
      <c r="AR26" s="559"/>
      <c r="AS26" s="559"/>
      <c r="AT26" s="559"/>
      <c r="AU26" s="559"/>
      <c r="AV26" s="559"/>
      <c r="AW26" s="559"/>
      <c r="AX26" s="559"/>
      <c r="AY26" s="559"/>
      <c r="AZ26" s="559"/>
      <c r="BA26" s="559"/>
      <c r="BB26" s="559"/>
      <c r="BC26" s="559"/>
      <c r="BD26" s="559"/>
      <c r="BE26" s="559"/>
      <c r="BF26" s="559"/>
      <c r="BG26" s="559"/>
      <c r="BH26" s="559"/>
      <c r="BI26" s="559"/>
      <c r="BJ26" s="559"/>
      <c r="BK26" s="559"/>
      <c r="BL26" s="559"/>
      <c r="BM26" s="559"/>
      <c r="BN26" s="559"/>
      <c r="BO26" s="559"/>
      <c r="BP26" s="559"/>
      <c r="BQ26" s="559"/>
      <c r="BR26" s="559"/>
      <c r="BS26" s="559"/>
      <c r="BT26" s="559"/>
      <c r="BU26" s="559"/>
      <c r="BV26" s="559"/>
      <c r="BW26" s="559"/>
      <c r="BX26" s="559"/>
      <c r="BY26" s="559"/>
      <c r="BZ26" s="559"/>
      <c r="CA26" s="559"/>
      <c r="CB26" s="559"/>
      <c r="CC26" s="559"/>
      <c r="CD26" s="559"/>
      <c r="CE26" s="559"/>
      <c r="CF26" s="559"/>
      <c r="CG26" s="559"/>
      <c r="CH26" s="559"/>
      <c r="CI26" s="559"/>
      <c r="CJ26" s="559"/>
      <c r="CK26" s="559"/>
      <c r="CL26" s="559"/>
      <c r="CM26" s="559"/>
      <c r="CN26" s="559"/>
      <c r="CO26" s="559"/>
      <c r="CP26" s="560"/>
      <c r="CQ26" s="578">
        <v>1408.8</v>
      </c>
      <c r="CR26" s="579"/>
      <c r="CS26" s="579"/>
      <c r="CT26" s="579"/>
      <c r="CU26" s="579"/>
      <c r="CV26" s="579"/>
      <c r="CW26" s="579"/>
      <c r="CX26" s="579"/>
      <c r="CY26" s="579"/>
      <c r="CZ26" s="579"/>
      <c r="DA26" s="579"/>
      <c r="DB26" s="579"/>
      <c r="DC26" s="579"/>
      <c r="DD26" s="579"/>
      <c r="DE26" s="579"/>
      <c r="DF26" s="579"/>
      <c r="DG26" s="579"/>
      <c r="DH26" s="579"/>
      <c r="DI26" s="579"/>
      <c r="DJ26" s="579"/>
      <c r="DK26" s="579"/>
      <c r="DL26" s="579"/>
      <c r="DM26" s="579"/>
      <c r="DN26" s="579"/>
      <c r="DO26" s="579"/>
      <c r="DP26" s="579"/>
      <c r="DQ26" s="579"/>
      <c r="DR26" s="579"/>
      <c r="DS26" s="579"/>
      <c r="DT26" s="580"/>
      <c r="DU26" s="578">
        <v>1463.5</v>
      </c>
      <c r="DV26" s="579"/>
      <c r="DW26" s="579"/>
      <c r="DX26" s="579"/>
      <c r="DY26" s="579"/>
      <c r="DZ26" s="579"/>
      <c r="EA26" s="579"/>
      <c r="EB26" s="579"/>
      <c r="EC26" s="579"/>
      <c r="ED26" s="579"/>
      <c r="EE26" s="579"/>
      <c r="EF26" s="579"/>
      <c r="EG26" s="579"/>
      <c r="EH26" s="579"/>
      <c r="EI26" s="579"/>
      <c r="EJ26" s="579"/>
      <c r="EK26" s="579"/>
      <c r="EL26" s="579"/>
      <c r="EM26" s="579"/>
      <c r="EN26" s="579"/>
      <c r="EO26" s="579"/>
      <c r="EP26" s="579"/>
      <c r="EQ26" s="579"/>
      <c r="ER26" s="579"/>
      <c r="ES26" s="579"/>
      <c r="ET26" s="579"/>
      <c r="EU26" s="579"/>
      <c r="EV26" s="579"/>
      <c r="EW26" s="579"/>
      <c r="EX26" s="579"/>
      <c r="EY26" s="580"/>
    </row>
    <row r="27" spans="1:155" ht="15" customHeight="1">
      <c r="A27" s="402" t="s">
        <v>813</v>
      </c>
      <c r="B27" s="402"/>
      <c r="C27" s="402"/>
      <c r="D27" s="402"/>
      <c r="E27" s="402"/>
      <c r="F27" s="402"/>
      <c r="G27" s="402"/>
      <c r="H27" s="402"/>
      <c r="I27" s="30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59"/>
      <c r="AM27" s="559"/>
      <c r="AN27" s="559"/>
      <c r="AO27" s="559"/>
      <c r="AP27" s="559"/>
      <c r="AQ27" s="559"/>
      <c r="AR27" s="559"/>
      <c r="AS27" s="559"/>
      <c r="AT27" s="559"/>
      <c r="AU27" s="559"/>
      <c r="AV27" s="559"/>
      <c r="AW27" s="559"/>
      <c r="AX27" s="559"/>
      <c r="AY27" s="559"/>
      <c r="AZ27" s="559"/>
      <c r="BA27" s="559"/>
      <c r="BB27" s="559"/>
      <c r="BC27" s="559"/>
      <c r="BD27" s="559"/>
      <c r="BE27" s="559"/>
      <c r="BF27" s="559"/>
      <c r="BG27" s="559"/>
      <c r="BH27" s="559"/>
      <c r="BI27" s="559"/>
      <c r="BJ27" s="559"/>
      <c r="BK27" s="559"/>
      <c r="BL27" s="559"/>
      <c r="BM27" s="559"/>
      <c r="BN27" s="559"/>
      <c r="BO27" s="559"/>
      <c r="BP27" s="559"/>
      <c r="BQ27" s="559"/>
      <c r="BR27" s="559"/>
      <c r="BS27" s="559"/>
      <c r="BT27" s="559"/>
      <c r="BU27" s="559"/>
      <c r="BV27" s="559"/>
      <c r="BW27" s="559"/>
      <c r="BX27" s="559"/>
      <c r="BY27" s="559"/>
      <c r="BZ27" s="559"/>
      <c r="CA27" s="559"/>
      <c r="CB27" s="559"/>
      <c r="CC27" s="559"/>
      <c r="CD27" s="559"/>
      <c r="CE27" s="559"/>
      <c r="CF27" s="559"/>
      <c r="CG27" s="559"/>
      <c r="CH27" s="559"/>
      <c r="CI27" s="559"/>
      <c r="CJ27" s="559"/>
      <c r="CK27" s="559"/>
      <c r="CL27" s="559"/>
      <c r="CM27" s="559"/>
      <c r="CN27" s="559"/>
      <c r="CO27" s="559"/>
      <c r="CP27" s="560"/>
      <c r="CQ27" s="578"/>
      <c r="CR27" s="579"/>
      <c r="CS27" s="579"/>
      <c r="CT27" s="579"/>
      <c r="CU27" s="579"/>
      <c r="CV27" s="579"/>
      <c r="CW27" s="579"/>
      <c r="CX27" s="579"/>
      <c r="CY27" s="579"/>
      <c r="CZ27" s="579"/>
      <c r="DA27" s="579"/>
      <c r="DB27" s="579"/>
      <c r="DC27" s="579"/>
      <c r="DD27" s="579"/>
      <c r="DE27" s="579"/>
      <c r="DF27" s="579"/>
      <c r="DG27" s="579"/>
      <c r="DH27" s="579"/>
      <c r="DI27" s="579"/>
      <c r="DJ27" s="579"/>
      <c r="DK27" s="579"/>
      <c r="DL27" s="579"/>
      <c r="DM27" s="579"/>
      <c r="DN27" s="579"/>
      <c r="DO27" s="579"/>
      <c r="DP27" s="579"/>
      <c r="DQ27" s="579"/>
      <c r="DR27" s="579"/>
      <c r="DS27" s="579"/>
      <c r="DT27" s="580"/>
      <c r="DU27" s="578"/>
      <c r="DV27" s="579"/>
      <c r="DW27" s="579"/>
      <c r="DX27" s="579"/>
      <c r="DY27" s="579"/>
      <c r="DZ27" s="579"/>
      <c r="EA27" s="579"/>
      <c r="EB27" s="579"/>
      <c r="EC27" s="579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9"/>
      <c r="ES27" s="579"/>
      <c r="ET27" s="579"/>
      <c r="EU27" s="579"/>
      <c r="EV27" s="579"/>
      <c r="EW27" s="579"/>
      <c r="EX27" s="579"/>
      <c r="EY27" s="580"/>
    </row>
    <row r="28" spans="1:155" ht="15" customHeight="1">
      <c r="A28" s="402"/>
      <c r="B28" s="402"/>
      <c r="C28" s="402"/>
      <c r="D28" s="402"/>
      <c r="E28" s="402"/>
      <c r="F28" s="402"/>
      <c r="G28" s="402"/>
      <c r="H28" s="402"/>
      <c r="I28" s="30"/>
      <c r="J28" s="598" t="s">
        <v>210</v>
      </c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8"/>
      <c r="AJ28" s="598"/>
      <c r="AK28" s="598"/>
      <c r="AL28" s="598"/>
      <c r="AM28" s="598"/>
      <c r="AN28" s="598"/>
      <c r="AO28" s="598"/>
      <c r="AP28" s="598"/>
      <c r="AQ28" s="598"/>
      <c r="AR28" s="598"/>
      <c r="AS28" s="598"/>
      <c r="AT28" s="598"/>
      <c r="AU28" s="598"/>
      <c r="AV28" s="598"/>
      <c r="AW28" s="598"/>
      <c r="AX28" s="598"/>
      <c r="AY28" s="598"/>
      <c r="AZ28" s="598"/>
      <c r="BA28" s="598"/>
      <c r="BB28" s="598"/>
      <c r="BC28" s="598"/>
      <c r="BD28" s="598"/>
      <c r="BE28" s="598"/>
      <c r="BF28" s="598"/>
      <c r="BG28" s="598"/>
      <c r="BH28" s="598"/>
      <c r="BI28" s="598"/>
      <c r="BJ28" s="598"/>
      <c r="BK28" s="598"/>
      <c r="BL28" s="598"/>
      <c r="BM28" s="598"/>
      <c r="BN28" s="598"/>
      <c r="BO28" s="598"/>
      <c r="BP28" s="598"/>
      <c r="BQ28" s="598"/>
      <c r="BR28" s="598"/>
      <c r="BS28" s="598"/>
      <c r="BT28" s="598"/>
      <c r="BU28" s="598"/>
      <c r="BV28" s="598"/>
      <c r="BW28" s="598"/>
      <c r="BX28" s="598"/>
      <c r="BY28" s="598"/>
      <c r="BZ28" s="598"/>
      <c r="CA28" s="598"/>
      <c r="CB28" s="598"/>
      <c r="CC28" s="598"/>
      <c r="CD28" s="598"/>
      <c r="CE28" s="598"/>
      <c r="CF28" s="598"/>
      <c r="CG28" s="598"/>
      <c r="CH28" s="598"/>
      <c r="CI28" s="598"/>
      <c r="CJ28" s="598"/>
      <c r="CK28" s="598"/>
      <c r="CL28" s="598"/>
      <c r="CM28" s="598"/>
      <c r="CN28" s="598"/>
      <c r="CO28" s="598"/>
      <c r="CP28" s="599"/>
      <c r="CQ28" s="600">
        <f>CQ9+CQ10+CQ11+CQ12+CQ13+CQ21+CQ24</f>
        <v>4893.807</v>
      </c>
      <c r="CR28" s="601"/>
      <c r="CS28" s="601"/>
      <c r="CT28" s="601"/>
      <c r="CU28" s="601"/>
      <c r="CV28" s="601"/>
      <c r="CW28" s="601"/>
      <c r="CX28" s="601"/>
      <c r="CY28" s="601"/>
      <c r="CZ28" s="601"/>
      <c r="DA28" s="601"/>
      <c r="DB28" s="601"/>
      <c r="DC28" s="601"/>
      <c r="DD28" s="601"/>
      <c r="DE28" s="601"/>
      <c r="DF28" s="601"/>
      <c r="DG28" s="601"/>
      <c r="DH28" s="601"/>
      <c r="DI28" s="601"/>
      <c r="DJ28" s="601"/>
      <c r="DK28" s="601"/>
      <c r="DL28" s="601"/>
      <c r="DM28" s="601"/>
      <c r="DN28" s="601"/>
      <c r="DO28" s="601"/>
      <c r="DP28" s="601"/>
      <c r="DQ28" s="601"/>
      <c r="DR28" s="601"/>
      <c r="DS28" s="601"/>
      <c r="DT28" s="602"/>
      <c r="DU28" s="600">
        <f>DU9+DU10+DU11+DU12+DU13+DU21+DU24</f>
        <v>4420.388000000001</v>
      </c>
      <c r="DV28" s="601"/>
      <c r="DW28" s="601"/>
      <c r="DX28" s="601"/>
      <c r="DY28" s="601"/>
      <c r="DZ28" s="601"/>
      <c r="EA28" s="601"/>
      <c r="EB28" s="601"/>
      <c r="EC28" s="601"/>
      <c r="ED28" s="601"/>
      <c r="EE28" s="601"/>
      <c r="EF28" s="601"/>
      <c r="EG28" s="601"/>
      <c r="EH28" s="601"/>
      <c r="EI28" s="601"/>
      <c r="EJ28" s="601"/>
      <c r="EK28" s="601"/>
      <c r="EL28" s="601"/>
      <c r="EM28" s="601"/>
      <c r="EN28" s="601"/>
      <c r="EO28" s="601"/>
      <c r="EP28" s="601"/>
      <c r="EQ28" s="601"/>
      <c r="ER28" s="601"/>
      <c r="ES28" s="601"/>
      <c r="ET28" s="601"/>
      <c r="EU28" s="601"/>
      <c r="EV28" s="601"/>
      <c r="EW28" s="601"/>
      <c r="EX28" s="601"/>
      <c r="EY28" s="602"/>
    </row>
    <row r="29" ht="15"/>
    <row r="30" ht="15"/>
    <row r="31" spans="6:155" s="24" customFormat="1" ht="15" customHeight="1">
      <c r="F31" s="388"/>
      <c r="G31" s="388"/>
      <c r="H31" s="388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89"/>
      <c r="DG31" s="389"/>
      <c r="DH31" s="389"/>
      <c r="DI31" s="389"/>
      <c r="DJ31" s="389"/>
      <c r="DK31" s="389"/>
      <c r="DL31" s="389"/>
      <c r="DM31" s="389"/>
      <c r="DN31" s="389"/>
      <c r="DO31" s="389"/>
      <c r="DP31" s="389"/>
      <c r="DQ31" s="389"/>
      <c r="DR31" s="389"/>
      <c r="DS31" s="389"/>
      <c r="DT31" s="389"/>
      <c r="DU31" s="389"/>
      <c r="DV31" s="389"/>
      <c r="DW31" s="389"/>
      <c r="DX31" s="389"/>
      <c r="DY31" s="389"/>
      <c r="DZ31" s="389"/>
      <c r="EA31" s="389"/>
      <c r="EB31" s="389"/>
      <c r="EC31" s="389"/>
      <c r="ED31" s="389"/>
      <c r="EE31" s="389"/>
      <c r="EF31" s="389"/>
      <c r="EG31" s="389"/>
      <c r="EH31" s="389"/>
      <c r="EI31" s="389"/>
      <c r="EJ31" s="389"/>
      <c r="EK31" s="389"/>
      <c r="EL31" s="389"/>
      <c r="EM31" s="389"/>
      <c r="EN31" s="389"/>
      <c r="EO31" s="389"/>
      <c r="EP31" s="389"/>
      <c r="EQ31" s="389"/>
      <c r="ER31" s="389"/>
      <c r="ES31" s="389"/>
      <c r="ET31" s="389"/>
      <c r="EU31" s="389"/>
      <c r="EV31" s="389"/>
      <c r="EW31" s="389"/>
      <c r="EX31" s="389"/>
      <c r="EY31" s="389"/>
    </row>
    <row r="32" s="24" customFormat="1" ht="3" customHeight="1"/>
    <row r="36" spans="8:161" s="15" customFormat="1" ht="18.75">
      <c r="H36" s="475" t="s">
        <v>529</v>
      </c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5"/>
      <c r="CE36" s="475"/>
      <c r="CF36" s="475"/>
      <c r="CG36" s="475"/>
      <c r="CH36" s="475"/>
      <c r="CI36" s="475"/>
      <c r="CJ36" s="475"/>
      <c r="CK36" s="475"/>
      <c r="CL36" s="475"/>
      <c r="CM36" s="475"/>
      <c r="CN36" s="475"/>
      <c r="CO36" s="475"/>
      <c r="CP36" s="475"/>
      <c r="CQ36" s="475"/>
      <c r="CR36" s="475"/>
      <c r="CS36" s="475"/>
      <c r="CT36" s="475"/>
      <c r="CU36" s="475"/>
      <c r="CV36" s="475"/>
      <c r="CW36" s="475"/>
      <c r="CX36" s="475"/>
      <c r="CY36" s="475"/>
      <c r="CZ36" s="475"/>
      <c r="DA36" s="475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5"/>
      <c r="DQ36" s="475"/>
      <c r="DR36" s="475"/>
      <c r="DS36" s="475"/>
      <c r="DT36" s="475"/>
      <c r="DU36" s="475"/>
      <c r="DV36" s="475"/>
      <c r="DW36" s="475"/>
      <c r="DX36" s="475"/>
      <c r="DY36" s="475"/>
      <c r="DZ36" s="475"/>
      <c r="EA36" s="475"/>
      <c r="EB36" s="475"/>
      <c r="EC36" s="475"/>
      <c r="ED36" s="475"/>
      <c r="EE36" s="475"/>
      <c r="EF36" s="475"/>
      <c r="EG36" s="475"/>
      <c r="EH36" s="475"/>
      <c r="EI36" s="475"/>
      <c r="EJ36" s="475"/>
      <c r="EK36" s="475"/>
      <c r="EL36" s="475"/>
      <c r="EM36" s="475"/>
      <c r="EN36" s="475"/>
      <c r="EO36" s="475"/>
      <c r="EP36" s="475"/>
      <c r="EQ36" s="475"/>
      <c r="ER36" s="475"/>
      <c r="ES36" s="475"/>
      <c r="ET36" s="475"/>
      <c r="EU36" s="475"/>
      <c r="EV36" s="475"/>
      <c r="EW36" s="475"/>
      <c r="EX36" s="475"/>
      <c r="EY36" s="475"/>
      <c r="EZ36" s="475"/>
      <c r="FA36" s="475"/>
      <c r="FB36" s="475"/>
      <c r="FC36" s="475"/>
      <c r="FD36" s="475"/>
      <c r="FE36" s="475"/>
    </row>
    <row r="37" spans="8:161" s="15" customFormat="1" ht="15"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8:161" s="15" customFormat="1" ht="18.75">
      <c r="H38" s="475" t="s">
        <v>979</v>
      </c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5"/>
      <c r="BC38" s="475"/>
      <c r="BD38" s="475"/>
      <c r="BE38" s="475"/>
      <c r="BF38" s="475"/>
      <c r="BG38" s="475"/>
      <c r="BH38" s="475"/>
      <c r="BI38" s="475"/>
      <c r="BJ38" s="475"/>
      <c r="BK38" s="475"/>
      <c r="BL38" s="475"/>
      <c r="BM38" s="475"/>
      <c r="BN38" s="475"/>
      <c r="BO38" s="475"/>
      <c r="BP38" s="475"/>
      <c r="BQ38" s="475"/>
      <c r="BR38" s="475"/>
      <c r="BS38" s="475"/>
      <c r="BT38" s="475"/>
      <c r="BU38" s="475"/>
      <c r="BV38" s="475"/>
      <c r="BW38" s="475"/>
      <c r="BX38" s="475"/>
      <c r="BY38" s="475"/>
      <c r="BZ38" s="475"/>
      <c r="CA38" s="475"/>
      <c r="CB38" s="475"/>
      <c r="CC38" s="475"/>
      <c r="CD38" s="475"/>
      <c r="CE38" s="475"/>
      <c r="CF38" s="475"/>
      <c r="CG38" s="475"/>
      <c r="CH38" s="475"/>
      <c r="CI38" s="475"/>
      <c r="CJ38" s="475"/>
      <c r="CK38" s="475"/>
      <c r="CL38" s="475"/>
      <c r="CM38" s="475"/>
      <c r="CN38" s="475"/>
      <c r="CO38" s="475"/>
      <c r="CP38" s="475"/>
      <c r="CQ38" s="475"/>
      <c r="CR38" s="475"/>
      <c r="CS38" s="475"/>
      <c r="CT38" s="475"/>
      <c r="CU38" s="475"/>
      <c r="CV38" s="475"/>
      <c r="CW38" s="475"/>
      <c r="CX38" s="475"/>
      <c r="CY38" s="475"/>
      <c r="CZ38" s="475"/>
      <c r="DA38" s="475"/>
      <c r="DB38" s="475"/>
      <c r="DC38" s="475"/>
      <c r="DD38" s="475"/>
      <c r="DE38" s="475"/>
      <c r="DF38" s="475"/>
      <c r="DG38" s="475"/>
      <c r="DH38" s="475"/>
      <c r="DI38" s="475"/>
      <c r="DJ38" s="475"/>
      <c r="DK38" s="475"/>
      <c r="DL38" s="475"/>
      <c r="DM38" s="475"/>
      <c r="DN38" s="475"/>
      <c r="DO38" s="475"/>
      <c r="DP38" s="475"/>
      <c r="DQ38" s="475"/>
      <c r="DR38" s="475"/>
      <c r="DS38" s="475"/>
      <c r="DT38" s="475"/>
      <c r="DU38" s="475"/>
      <c r="DV38" s="475"/>
      <c r="DW38" s="475"/>
      <c r="DX38" s="475"/>
      <c r="DY38" s="475"/>
      <c r="DZ38" s="475"/>
      <c r="EA38" s="475"/>
      <c r="EB38" s="475"/>
      <c r="EC38" s="475"/>
      <c r="ED38" s="475"/>
      <c r="EE38" s="475"/>
      <c r="EF38" s="475"/>
      <c r="EG38" s="475"/>
      <c r="EH38" s="475"/>
      <c r="EI38" s="475"/>
      <c r="EJ38" s="475"/>
      <c r="EK38" s="475"/>
      <c r="EL38" s="475"/>
      <c r="EM38" s="475"/>
      <c r="EN38" s="475"/>
      <c r="EO38" s="475"/>
      <c r="EP38" s="475"/>
      <c r="EQ38" s="475"/>
      <c r="ER38" s="475"/>
      <c r="ES38" s="475"/>
      <c r="ET38" s="475"/>
      <c r="EU38" s="475"/>
      <c r="EV38" s="475"/>
      <c r="EW38" s="475"/>
      <c r="EX38" s="475"/>
      <c r="EY38" s="475"/>
      <c r="EZ38" s="475"/>
      <c r="FA38" s="475"/>
      <c r="FB38" s="475"/>
      <c r="FC38" s="475"/>
      <c r="FD38" s="22"/>
      <c r="FE38" s="22"/>
    </row>
    <row r="39" spans="8:161" s="15" customFormat="1" ht="15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8:161" s="15" customFormat="1" ht="6.75" customHeight="1"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8:161" s="15" customFormat="1" ht="15">
      <c r="H41" s="120"/>
      <c r="I41" s="120"/>
      <c r="J41" s="120"/>
      <c r="K41" s="120"/>
      <c r="L41" s="120"/>
      <c r="M41" s="120"/>
      <c r="N41" s="120" t="s">
        <v>848</v>
      </c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8:161" s="15" customFormat="1" ht="15">
      <c r="H42" s="120"/>
      <c r="I42" s="120"/>
      <c r="J42" s="120"/>
      <c r="K42" s="120" t="s">
        <v>849</v>
      </c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</sheetData>
  <sheetProtection/>
  <mergeCells count="93">
    <mergeCell ref="F31:H31"/>
    <mergeCell ref="I31:EY31"/>
    <mergeCell ref="A28:H28"/>
    <mergeCell ref="J28:CP28"/>
    <mergeCell ref="CQ28:DT28"/>
    <mergeCell ref="DU28:EY28"/>
    <mergeCell ref="A26:H26"/>
    <mergeCell ref="J26:CP26"/>
    <mergeCell ref="CQ26:DT26"/>
    <mergeCell ref="DU26:EY26"/>
    <mergeCell ref="A27:H27"/>
    <mergeCell ref="J27:CP27"/>
    <mergeCell ref="CQ27:DT27"/>
    <mergeCell ref="DU27:EY27"/>
    <mergeCell ref="A24:H24"/>
    <mergeCell ref="J24:CP24"/>
    <mergeCell ref="CQ24:DT24"/>
    <mergeCell ref="DU24:EY24"/>
    <mergeCell ref="A25:H25"/>
    <mergeCell ref="J25:CP25"/>
    <mergeCell ref="CQ25:DT25"/>
    <mergeCell ref="DU25:EY25"/>
    <mergeCell ref="A22:H22"/>
    <mergeCell ref="J22:CP22"/>
    <mergeCell ref="CQ22:DT22"/>
    <mergeCell ref="DU22:EY22"/>
    <mergeCell ref="A23:H23"/>
    <mergeCell ref="J23:CP23"/>
    <mergeCell ref="CQ23:DT23"/>
    <mergeCell ref="DU23:EY23"/>
    <mergeCell ref="A20:H20"/>
    <mergeCell ref="J20:CP20"/>
    <mergeCell ref="CQ20:DT20"/>
    <mergeCell ref="DU20:EY20"/>
    <mergeCell ref="A21:H21"/>
    <mergeCell ref="J21:CP21"/>
    <mergeCell ref="CQ21:DT21"/>
    <mergeCell ref="DU21:EY21"/>
    <mergeCell ref="J18:CP18"/>
    <mergeCell ref="CQ18:DT18"/>
    <mergeCell ref="DU18:EY18"/>
    <mergeCell ref="A19:H19"/>
    <mergeCell ref="J19:CP19"/>
    <mergeCell ref="CQ19:DT19"/>
    <mergeCell ref="DU19:EY19"/>
    <mergeCell ref="A18:H18"/>
    <mergeCell ref="A16:H16"/>
    <mergeCell ref="J16:CP16"/>
    <mergeCell ref="CQ16:DT16"/>
    <mergeCell ref="DU16:EY16"/>
    <mergeCell ref="A14:H14"/>
    <mergeCell ref="J14:CP14"/>
    <mergeCell ref="CQ14:DT14"/>
    <mergeCell ref="DU14:EY14"/>
    <mergeCell ref="A15:H15"/>
    <mergeCell ref="A8:H8"/>
    <mergeCell ref="J15:CP15"/>
    <mergeCell ref="CQ15:DT15"/>
    <mergeCell ref="DU15:EY15"/>
    <mergeCell ref="H38:FC38"/>
    <mergeCell ref="H36:FE36"/>
    <mergeCell ref="A17:H17"/>
    <mergeCell ref="J17:CP17"/>
    <mergeCell ref="CQ17:DT17"/>
    <mergeCell ref="DU17:EY17"/>
    <mergeCell ref="CQ11:DT11"/>
    <mergeCell ref="J9:CP9"/>
    <mergeCell ref="A4:EY4"/>
    <mergeCell ref="A7:H7"/>
    <mergeCell ref="I7:CP7"/>
    <mergeCell ref="CQ7:DT7"/>
    <mergeCell ref="DU7:EY7"/>
    <mergeCell ref="DU9:EY9"/>
    <mergeCell ref="CQ9:DT9"/>
    <mergeCell ref="A9:H9"/>
    <mergeCell ref="J13:CP13"/>
    <mergeCell ref="CQ13:DT13"/>
    <mergeCell ref="DU13:EY13"/>
    <mergeCell ref="A12:H12"/>
    <mergeCell ref="J12:CP12"/>
    <mergeCell ref="CQ12:DT12"/>
    <mergeCell ref="DU12:EY12"/>
    <mergeCell ref="A13:H13"/>
    <mergeCell ref="I8:CP8"/>
    <mergeCell ref="CQ8:DT8"/>
    <mergeCell ref="DU8:EY8"/>
    <mergeCell ref="DU11:EY11"/>
    <mergeCell ref="A10:H10"/>
    <mergeCell ref="J10:CP10"/>
    <mergeCell ref="CQ10:DT10"/>
    <mergeCell ref="DU10:EY10"/>
    <mergeCell ref="A11:H11"/>
    <mergeCell ref="J11:CP11"/>
  </mergeCells>
  <printOptions/>
  <pageMargins left="0.1968503937007874" right="0.11811023622047245" top="0.1968503937007874" bottom="0.15748031496062992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H30"/>
  <sheetViews>
    <sheetView zoomScalePageLayoutView="0" workbookViewId="0" topLeftCell="A4">
      <selection activeCell="BN14" sqref="BN14:BW14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DA1" s="21" t="s">
        <v>211</v>
      </c>
    </row>
    <row r="3" spans="1:105" ht="39.75" customHeight="1">
      <c r="A3" s="592" t="s">
        <v>287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CQ3" s="592"/>
      <c r="CR3" s="592"/>
      <c r="CS3" s="592"/>
      <c r="CT3" s="592"/>
      <c r="CU3" s="592"/>
      <c r="CV3" s="592"/>
      <c r="CW3" s="592"/>
      <c r="CX3" s="592"/>
      <c r="CY3" s="592"/>
      <c r="CZ3" s="592"/>
      <c r="DA3" s="592"/>
    </row>
    <row r="4" spans="1:105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24" customFormat="1" ht="30" customHeight="1">
      <c r="A5" s="348" t="s">
        <v>212</v>
      </c>
      <c r="B5" s="349"/>
      <c r="C5" s="349"/>
      <c r="D5" s="349"/>
      <c r="E5" s="349"/>
      <c r="F5" s="349"/>
      <c r="G5" s="350"/>
      <c r="H5" s="348" t="s">
        <v>213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50"/>
      <c r="BA5" s="605" t="s">
        <v>759</v>
      </c>
      <c r="BB5" s="606"/>
      <c r="BC5" s="606"/>
      <c r="BD5" s="606"/>
      <c r="BE5" s="606"/>
      <c r="BF5" s="606"/>
      <c r="BG5" s="606"/>
      <c r="BH5" s="606"/>
      <c r="BI5" s="606"/>
      <c r="BJ5" s="606"/>
      <c r="BK5" s="606"/>
      <c r="BL5" s="606"/>
      <c r="BM5" s="607"/>
      <c r="BN5" s="346" t="s">
        <v>981</v>
      </c>
      <c r="BO5" s="594"/>
      <c r="BP5" s="594"/>
      <c r="BQ5" s="594"/>
      <c r="BR5" s="594"/>
      <c r="BS5" s="594"/>
      <c r="BT5" s="594"/>
      <c r="BU5" s="594"/>
      <c r="BV5" s="594"/>
      <c r="BW5" s="594"/>
      <c r="BX5" s="594"/>
      <c r="BY5" s="594"/>
      <c r="BZ5" s="594"/>
      <c r="CA5" s="594"/>
      <c r="CB5" s="594"/>
      <c r="CC5" s="594"/>
      <c r="CD5" s="594"/>
      <c r="CE5" s="594"/>
      <c r="CF5" s="594"/>
      <c r="CG5" s="594"/>
      <c r="CH5" s="594"/>
      <c r="CI5" s="594"/>
      <c r="CJ5" s="594"/>
      <c r="CK5" s="594"/>
      <c r="CL5" s="594"/>
      <c r="CM5" s="594"/>
      <c r="CN5" s="594"/>
      <c r="CO5" s="594"/>
      <c r="CP5" s="594"/>
      <c r="CQ5" s="594"/>
      <c r="CR5" s="594"/>
      <c r="CS5" s="594"/>
      <c r="CT5" s="594"/>
      <c r="CU5" s="594"/>
      <c r="CV5" s="594"/>
      <c r="CW5" s="594"/>
      <c r="CX5" s="594"/>
      <c r="CY5" s="594"/>
      <c r="CZ5" s="594"/>
      <c r="DA5" s="345"/>
    </row>
    <row r="6" spans="1:105" s="26" customFormat="1" ht="30" customHeight="1">
      <c r="A6" s="354"/>
      <c r="B6" s="355"/>
      <c r="C6" s="355"/>
      <c r="D6" s="355"/>
      <c r="E6" s="355"/>
      <c r="F6" s="355"/>
      <c r="G6" s="356"/>
      <c r="H6" s="354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6"/>
      <c r="BA6" s="608"/>
      <c r="BB6" s="609"/>
      <c r="BC6" s="609"/>
      <c r="BD6" s="609"/>
      <c r="BE6" s="609"/>
      <c r="BF6" s="609"/>
      <c r="BG6" s="609"/>
      <c r="BH6" s="609"/>
      <c r="BI6" s="609"/>
      <c r="BJ6" s="609"/>
      <c r="BK6" s="609"/>
      <c r="BL6" s="609"/>
      <c r="BM6" s="610"/>
      <c r="BN6" s="537" t="s">
        <v>980</v>
      </c>
      <c r="BO6" s="538"/>
      <c r="BP6" s="538"/>
      <c r="BQ6" s="538"/>
      <c r="BR6" s="538"/>
      <c r="BS6" s="538"/>
      <c r="BT6" s="538"/>
      <c r="BU6" s="538"/>
      <c r="BV6" s="538"/>
      <c r="BW6" s="539"/>
      <c r="BX6" s="537" t="s">
        <v>987</v>
      </c>
      <c r="BY6" s="538"/>
      <c r="BZ6" s="538"/>
      <c r="CA6" s="538"/>
      <c r="CB6" s="538"/>
      <c r="CC6" s="538"/>
      <c r="CD6" s="538"/>
      <c r="CE6" s="538"/>
      <c r="CF6" s="538"/>
      <c r="CG6" s="539"/>
      <c r="CH6" s="537"/>
      <c r="CI6" s="538"/>
      <c r="CJ6" s="538"/>
      <c r="CK6" s="538"/>
      <c r="CL6" s="538"/>
      <c r="CM6" s="538"/>
      <c r="CN6" s="538"/>
      <c r="CO6" s="538"/>
      <c r="CP6" s="538"/>
      <c r="CQ6" s="539"/>
      <c r="CR6" s="537"/>
      <c r="CS6" s="538"/>
      <c r="CT6" s="538"/>
      <c r="CU6" s="538"/>
      <c r="CV6" s="538"/>
      <c r="CW6" s="538"/>
      <c r="CX6" s="538"/>
      <c r="CY6" s="538"/>
      <c r="CZ6" s="538"/>
      <c r="DA6" s="539"/>
    </row>
    <row r="7" spans="1:105" ht="15">
      <c r="A7" s="292">
        <v>1</v>
      </c>
      <c r="B7" s="292"/>
      <c r="C7" s="292"/>
      <c r="D7" s="292"/>
      <c r="E7" s="292"/>
      <c r="F7" s="292"/>
      <c r="G7" s="292"/>
      <c r="H7" s="308">
        <v>2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10"/>
      <c r="BA7" s="584">
        <v>3</v>
      </c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6"/>
      <c r="BN7" s="584">
        <v>4</v>
      </c>
      <c r="BO7" s="585"/>
      <c r="BP7" s="585"/>
      <c r="BQ7" s="585"/>
      <c r="BR7" s="585"/>
      <c r="BS7" s="585"/>
      <c r="BT7" s="585"/>
      <c r="BU7" s="585"/>
      <c r="BV7" s="585"/>
      <c r="BW7" s="586"/>
      <c r="BX7" s="584">
        <v>5</v>
      </c>
      <c r="BY7" s="585"/>
      <c r="BZ7" s="585"/>
      <c r="CA7" s="585"/>
      <c r="CB7" s="585"/>
      <c r="CC7" s="585"/>
      <c r="CD7" s="585"/>
      <c r="CE7" s="585"/>
      <c r="CF7" s="585"/>
      <c r="CG7" s="586"/>
      <c r="CH7" s="584" t="s">
        <v>813</v>
      </c>
      <c r="CI7" s="585"/>
      <c r="CJ7" s="585"/>
      <c r="CK7" s="585"/>
      <c r="CL7" s="585"/>
      <c r="CM7" s="585"/>
      <c r="CN7" s="585"/>
      <c r="CO7" s="585"/>
      <c r="CP7" s="585"/>
      <c r="CQ7" s="586"/>
      <c r="CR7" s="584" t="s">
        <v>215</v>
      </c>
      <c r="CS7" s="585"/>
      <c r="CT7" s="585"/>
      <c r="CU7" s="585"/>
      <c r="CV7" s="585"/>
      <c r="CW7" s="585"/>
      <c r="CX7" s="585"/>
      <c r="CY7" s="585"/>
      <c r="CZ7" s="585"/>
      <c r="DA7" s="586"/>
    </row>
    <row r="8" spans="1:105" ht="30" customHeight="1">
      <c r="A8" s="402" t="s">
        <v>823</v>
      </c>
      <c r="B8" s="402"/>
      <c r="C8" s="402"/>
      <c r="D8" s="402"/>
      <c r="E8" s="402"/>
      <c r="F8" s="402"/>
      <c r="G8" s="402"/>
      <c r="H8" s="30"/>
      <c r="I8" s="403" t="s">
        <v>216</v>
      </c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4"/>
      <c r="BA8" s="38"/>
      <c r="BB8" s="603"/>
      <c r="BC8" s="603"/>
      <c r="BD8" s="603"/>
      <c r="BE8" s="603"/>
      <c r="BF8" s="603"/>
      <c r="BG8" s="603"/>
      <c r="BH8" s="603"/>
      <c r="BI8" s="603"/>
      <c r="BJ8" s="603"/>
      <c r="BK8" s="603"/>
      <c r="BL8" s="603"/>
      <c r="BM8" s="604"/>
      <c r="BN8" s="584"/>
      <c r="BO8" s="585"/>
      <c r="BP8" s="585"/>
      <c r="BQ8" s="585"/>
      <c r="BR8" s="585"/>
      <c r="BS8" s="585"/>
      <c r="BT8" s="585"/>
      <c r="BU8" s="585"/>
      <c r="BV8" s="585"/>
      <c r="BW8" s="586"/>
      <c r="BX8" s="584"/>
      <c r="BY8" s="585"/>
      <c r="BZ8" s="585"/>
      <c r="CA8" s="585"/>
      <c r="CB8" s="585"/>
      <c r="CC8" s="585"/>
      <c r="CD8" s="585"/>
      <c r="CE8" s="585"/>
      <c r="CF8" s="585"/>
      <c r="CG8" s="586"/>
      <c r="CH8" s="584"/>
      <c r="CI8" s="585"/>
      <c r="CJ8" s="585"/>
      <c r="CK8" s="585"/>
      <c r="CL8" s="585"/>
      <c r="CM8" s="585"/>
      <c r="CN8" s="585"/>
      <c r="CO8" s="585"/>
      <c r="CP8" s="585"/>
      <c r="CQ8" s="586"/>
      <c r="CR8" s="584"/>
      <c r="CS8" s="585"/>
      <c r="CT8" s="585"/>
      <c r="CU8" s="585"/>
      <c r="CV8" s="585"/>
      <c r="CW8" s="585"/>
      <c r="CX8" s="585"/>
      <c r="CY8" s="585"/>
      <c r="CZ8" s="585"/>
      <c r="DA8" s="586"/>
    </row>
    <row r="9" spans="1:105" ht="30" customHeight="1">
      <c r="A9" s="402" t="s">
        <v>868</v>
      </c>
      <c r="B9" s="402"/>
      <c r="C9" s="402"/>
      <c r="D9" s="402"/>
      <c r="E9" s="402"/>
      <c r="F9" s="402"/>
      <c r="G9" s="402"/>
      <c r="H9" s="30"/>
      <c r="I9" s="403" t="s">
        <v>217</v>
      </c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4"/>
      <c r="BA9" s="38"/>
      <c r="BB9" s="603" t="s">
        <v>941</v>
      </c>
      <c r="BC9" s="603"/>
      <c r="BD9" s="603"/>
      <c r="BE9" s="603"/>
      <c r="BF9" s="603"/>
      <c r="BG9" s="603"/>
      <c r="BH9" s="603"/>
      <c r="BI9" s="603"/>
      <c r="BJ9" s="603"/>
      <c r="BK9" s="603"/>
      <c r="BL9" s="603"/>
      <c r="BM9" s="604"/>
      <c r="BN9" s="584"/>
      <c r="BO9" s="585"/>
      <c r="BP9" s="585"/>
      <c r="BQ9" s="585"/>
      <c r="BR9" s="585"/>
      <c r="BS9" s="585"/>
      <c r="BT9" s="585"/>
      <c r="BU9" s="585"/>
      <c r="BV9" s="585"/>
      <c r="BW9" s="586"/>
      <c r="BX9" s="584"/>
      <c r="BY9" s="585"/>
      <c r="BZ9" s="585"/>
      <c r="CA9" s="585"/>
      <c r="CB9" s="585"/>
      <c r="CC9" s="585"/>
      <c r="CD9" s="585"/>
      <c r="CE9" s="585"/>
      <c r="CF9" s="585"/>
      <c r="CG9" s="586"/>
      <c r="CH9" s="584"/>
      <c r="CI9" s="585"/>
      <c r="CJ9" s="585"/>
      <c r="CK9" s="585"/>
      <c r="CL9" s="585"/>
      <c r="CM9" s="585"/>
      <c r="CN9" s="585"/>
      <c r="CO9" s="585"/>
      <c r="CP9" s="585"/>
      <c r="CQ9" s="586"/>
      <c r="CR9" s="584"/>
      <c r="CS9" s="585"/>
      <c r="CT9" s="585"/>
      <c r="CU9" s="585"/>
      <c r="CV9" s="585"/>
      <c r="CW9" s="585"/>
      <c r="CX9" s="585"/>
      <c r="CY9" s="585"/>
      <c r="CZ9" s="585"/>
      <c r="DA9" s="586"/>
    </row>
    <row r="10" spans="1:105" ht="30" customHeight="1">
      <c r="A10" s="402" t="s">
        <v>869</v>
      </c>
      <c r="B10" s="402"/>
      <c r="C10" s="402"/>
      <c r="D10" s="402"/>
      <c r="E10" s="402"/>
      <c r="F10" s="402"/>
      <c r="G10" s="402"/>
      <c r="H10" s="30"/>
      <c r="I10" s="403" t="s">
        <v>218</v>
      </c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4"/>
      <c r="BA10" s="38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4"/>
      <c r="BN10" s="584">
        <v>1</v>
      </c>
      <c r="BO10" s="585"/>
      <c r="BP10" s="585"/>
      <c r="BQ10" s="585"/>
      <c r="BR10" s="585"/>
      <c r="BS10" s="585"/>
      <c r="BT10" s="585"/>
      <c r="BU10" s="585"/>
      <c r="BV10" s="585"/>
      <c r="BW10" s="586"/>
      <c r="BX10" s="584">
        <v>1</v>
      </c>
      <c r="BY10" s="585"/>
      <c r="BZ10" s="585"/>
      <c r="CA10" s="585"/>
      <c r="CB10" s="585"/>
      <c r="CC10" s="585"/>
      <c r="CD10" s="585"/>
      <c r="CE10" s="585"/>
      <c r="CF10" s="585"/>
      <c r="CG10" s="586"/>
      <c r="CH10" s="584"/>
      <c r="CI10" s="585"/>
      <c r="CJ10" s="585"/>
      <c r="CK10" s="585"/>
      <c r="CL10" s="585"/>
      <c r="CM10" s="585"/>
      <c r="CN10" s="585"/>
      <c r="CO10" s="585"/>
      <c r="CP10" s="585"/>
      <c r="CQ10" s="586"/>
      <c r="CR10" s="584"/>
      <c r="CS10" s="585"/>
      <c r="CT10" s="585"/>
      <c r="CU10" s="585"/>
      <c r="CV10" s="585"/>
      <c r="CW10" s="585"/>
      <c r="CX10" s="585"/>
      <c r="CY10" s="585"/>
      <c r="CZ10" s="585"/>
      <c r="DA10" s="586"/>
    </row>
    <row r="11" spans="1:105" ht="60" customHeight="1">
      <c r="A11" s="402" t="s">
        <v>870</v>
      </c>
      <c r="B11" s="402"/>
      <c r="C11" s="402"/>
      <c r="D11" s="402"/>
      <c r="E11" s="402"/>
      <c r="F11" s="402"/>
      <c r="G11" s="402"/>
      <c r="H11" s="30"/>
      <c r="I11" s="403" t="s">
        <v>219</v>
      </c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4"/>
      <c r="BA11" s="38"/>
      <c r="BB11" s="603" t="s">
        <v>220</v>
      </c>
      <c r="BC11" s="603"/>
      <c r="BD11" s="603"/>
      <c r="BE11" s="603"/>
      <c r="BF11" s="603"/>
      <c r="BG11" s="603"/>
      <c r="BH11" s="603"/>
      <c r="BI11" s="603"/>
      <c r="BJ11" s="603"/>
      <c r="BK11" s="603"/>
      <c r="BL11" s="603"/>
      <c r="BM11" s="604"/>
      <c r="BN11" s="584">
        <v>28.26979</v>
      </c>
      <c r="BO11" s="585"/>
      <c r="BP11" s="585"/>
      <c r="BQ11" s="585"/>
      <c r="BR11" s="585"/>
      <c r="BS11" s="585"/>
      <c r="BT11" s="585"/>
      <c r="BU11" s="585"/>
      <c r="BV11" s="585"/>
      <c r="BW11" s="586"/>
      <c r="BX11" s="584">
        <v>28.26979</v>
      </c>
      <c r="BY11" s="585"/>
      <c r="BZ11" s="585"/>
      <c r="CA11" s="585"/>
      <c r="CB11" s="585"/>
      <c r="CC11" s="585"/>
      <c r="CD11" s="585"/>
      <c r="CE11" s="585"/>
      <c r="CF11" s="585"/>
      <c r="CG11" s="586"/>
      <c r="CH11" s="584"/>
      <c r="CI11" s="585"/>
      <c r="CJ11" s="585"/>
      <c r="CK11" s="585"/>
      <c r="CL11" s="585"/>
      <c r="CM11" s="585"/>
      <c r="CN11" s="585"/>
      <c r="CO11" s="585"/>
      <c r="CP11" s="585"/>
      <c r="CQ11" s="586"/>
      <c r="CR11" s="584"/>
      <c r="CS11" s="585"/>
      <c r="CT11" s="585"/>
      <c r="CU11" s="585"/>
      <c r="CV11" s="585"/>
      <c r="CW11" s="585"/>
      <c r="CX11" s="585"/>
      <c r="CY11" s="585"/>
      <c r="CZ11" s="585"/>
      <c r="DA11" s="586"/>
    </row>
    <row r="12" spans="1:105" ht="30" customHeight="1">
      <c r="A12" s="402" t="s">
        <v>221</v>
      </c>
      <c r="B12" s="402"/>
      <c r="C12" s="402"/>
      <c r="D12" s="402"/>
      <c r="E12" s="402"/>
      <c r="F12" s="402"/>
      <c r="G12" s="402"/>
      <c r="H12" s="30"/>
      <c r="I12" s="403" t="s">
        <v>222</v>
      </c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4"/>
      <c r="BA12" s="38"/>
      <c r="BB12" s="603" t="s">
        <v>812</v>
      </c>
      <c r="BC12" s="603"/>
      <c r="BD12" s="603"/>
      <c r="BE12" s="603"/>
      <c r="BF12" s="603"/>
      <c r="BG12" s="603"/>
      <c r="BH12" s="603"/>
      <c r="BI12" s="603"/>
      <c r="BJ12" s="603"/>
      <c r="BK12" s="603"/>
      <c r="BL12" s="603"/>
      <c r="BM12" s="604"/>
      <c r="BN12" s="584">
        <v>24.64</v>
      </c>
      <c r="BO12" s="585"/>
      <c r="BP12" s="585"/>
      <c r="BQ12" s="585"/>
      <c r="BR12" s="585"/>
      <c r="BS12" s="585"/>
      <c r="BT12" s="585"/>
      <c r="BU12" s="585"/>
      <c r="BV12" s="585"/>
      <c r="BW12" s="586"/>
      <c r="BX12" s="584">
        <v>24.64</v>
      </c>
      <c r="BY12" s="585"/>
      <c r="BZ12" s="585"/>
      <c r="CA12" s="585"/>
      <c r="CB12" s="585"/>
      <c r="CC12" s="585"/>
      <c r="CD12" s="585"/>
      <c r="CE12" s="585"/>
      <c r="CF12" s="585"/>
      <c r="CG12" s="586"/>
      <c r="CH12" s="584"/>
      <c r="CI12" s="585"/>
      <c r="CJ12" s="585"/>
      <c r="CK12" s="585"/>
      <c r="CL12" s="585"/>
      <c r="CM12" s="585"/>
      <c r="CN12" s="585"/>
      <c r="CO12" s="585"/>
      <c r="CP12" s="585"/>
      <c r="CQ12" s="586"/>
      <c r="CR12" s="584"/>
      <c r="CS12" s="585"/>
      <c r="CT12" s="585"/>
      <c r="CU12" s="585"/>
      <c r="CV12" s="585"/>
      <c r="CW12" s="585"/>
      <c r="CX12" s="585"/>
      <c r="CY12" s="585"/>
      <c r="CZ12" s="585"/>
      <c r="DA12" s="586"/>
    </row>
    <row r="13" spans="1:105" ht="30" customHeight="1">
      <c r="A13" s="402" t="s">
        <v>871</v>
      </c>
      <c r="B13" s="402"/>
      <c r="C13" s="402"/>
      <c r="D13" s="402"/>
      <c r="E13" s="402"/>
      <c r="F13" s="402"/>
      <c r="G13" s="402"/>
      <c r="H13" s="30"/>
      <c r="I13" s="403" t="s">
        <v>223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4"/>
      <c r="BA13" s="38"/>
      <c r="BB13" s="603"/>
      <c r="BC13" s="603"/>
      <c r="BD13" s="603"/>
      <c r="BE13" s="603"/>
      <c r="BF13" s="603"/>
      <c r="BG13" s="603"/>
      <c r="BH13" s="603"/>
      <c r="BI13" s="603"/>
      <c r="BJ13" s="603"/>
      <c r="BK13" s="603"/>
      <c r="BL13" s="603"/>
      <c r="BM13" s="604"/>
      <c r="BN13" s="448">
        <v>0.75</v>
      </c>
      <c r="BO13" s="590"/>
      <c r="BP13" s="590"/>
      <c r="BQ13" s="590"/>
      <c r="BR13" s="590"/>
      <c r="BS13" s="590"/>
      <c r="BT13" s="590"/>
      <c r="BU13" s="590"/>
      <c r="BV13" s="590"/>
      <c r="BW13" s="591"/>
      <c r="BX13" s="448">
        <v>0.75</v>
      </c>
      <c r="BY13" s="590"/>
      <c r="BZ13" s="590"/>
      <c r="CA13" s="590"/>
      <c r="CB13" s="590"/>
      <c r="CC13" s="590"/>
      <c r="CD13" s="590"/>
      <c r="CE13" s="590"/>
      <c r="CF13" s="590"/>
      <c r="CG13" s="591"/>
      <c r="CH13" s="448"/>
      <c r="CI13" s="590"/>
      <c r="CJ13" s="590"/>
      <c r="CK13" s="590"/>
      <c r="CL13" s="590"/>
      <c r="CM13" s="590"/>
      <c r="CN13" s="590"/>
      <c r="CO13" s="590"/>
      <c r="CP13" s="590"/>
      <c r="CQ13" s="591"/>
      <c r="CR13" s="448"/>
      <c r="CS13" s="590"/>
      <c r="CT13" s="590"/>
      <c r="CU13" s="590"/>
      <c r="CV13" s="590"/>
      <c r="CW13" s="590"/>
      <c r="CX13" s="590"/>
      <c r="CY13" s="590"/>
      <c r="CZ13" s="590"/>
      <c r="DA13" s="591"/>
    </row>
    <row r="14" spans="1:105" ht="30" customHeight="1">
      <c r="A14" s="402" t="s">
        <v>902</v>
      </c>
      <c r="B14" s="402"/>
      <c r="C14" s="402"/>
      <c r="D14" s="402"/>
      <c r="E14" s="402"/>
      <c r="F14" s="402"/>
      <c r="G14" s="402"/>
      <c r="H14" s="30"/>
      <c r="I14" s="403" t="s">
        <v>224</v>
      </c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59"/>
      <c r="AO14" s="559"/>
      <c r="AP14" s="559"/>
      <c r="AQ14" s="559"/>
      <c r="AR14" s="559"/>
      <c r="AS14" s="559"/>
      <c r="AT14" s="559"/>
      <c r="AU14" s="559"/>
      <c r="AV14" s="559"/>
      <c r="AW14" s="559"/>
      <c r="AX14" s="559"/>
      <c r="AY14" s="559"/>
      <c r="AZ14" s="560"/>
      <c r="BA14" s="38"/>
      <c r="BB14" s="603" t="s">
        <v>71</v>
      </c>
      <c r="BC14" s="603"/>
      <c r="BD14" s="603"/>
      <c r="BE14" s="603"/>
      <c r="BF14" s="603"/>
      <c r="BG14" s="603"/>
      <c r="BH14" s="603"/>
      <c r="BI14" s="603"/>
      <c r="BJ14" s="603"/>
      <c r="BK14" s="603"/>
      <c r="BL14" s="603"/>
      <c r="BM14" s="604"/>
      <c r="BN14" s="611">
        <f>'5.1'!CQ28</f>
        <v>4893.807</v>
      </c>
      <c r="BO14" s="612"/>
      <c r="BP14" s="612"/>
      <c r="BQ14" s="612"/>
      <c r="BR14" s="612"/>
      <c r="BS14" s="612"/>
      <c r="BT14" s="612"/>
      <c r="BU14" s="612"/>
      <c r="BV14" s="612"/>
      <c r="BW14" s="613"/>
      <c r="BX14" s="611">
        <f>'5.1'!DU28</f>
        <v>4420.388000000001</v>
      </c>
      <c r="BY14" s="612"/>
      <c r="BZ14" s="612"/>
      <c r="CA14" s="612"/>
      <c r="CB14" s="612"/>
      <c r="CC14" s="612"/>
      <c r="CD14" s="612"/>
      <c r="CE14" s="612"/>
      <c r="CF14" s="612"/>
      <c r="CG14" s="613"/>
      <c r="CH14" s="584"/>
      <c r="CI14" s="585"/>
      <c r="CJ14" s="585"/>
      <c r="CK14" s="585"/>
      <c r="CL14" s="585"/>
      <c r="CM14" s="585"/>
      <c r="CN14" s="585"/>
      <c r="CO14" s="585"/>
      <c r="CP14" s="585"/>
      <c r="CQ14" s="586"/>
      <c r="CR14" s="584"/>
      <c r="CS14" s="585"/>
      <c r="CT14" s="585"/>
      <c r="CU14" s="585"/>
      <c r="CV14" s="585"/>
      <c r="CW14" s="585"/>
      <c r="CX14" s="585"/>
      <c r="CY14" s="585"/>
      <c r="CZ14" s="585"/>
      <c r="DA14" s="586"/>
    </row>
    <row r="15" ht="18" customHeight="1"/>
    <row r="16" spans="1:21" ht="15" hidden="1">
      <c r="A16" s="615" t="s">
        <v>225</v>
      </c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</row>
    <row r="17" spans="1:112" s="24" customFormat="1" ht="30" customHeight="1" hidden="1">
      <c r="A17" s="614" t="s">
        <v>226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4"/>
      <c r="AQ17" s="614"/>
      <c r="AR17" s="614"/>
      <c r="AS17" s="614"/>
      <c r="AT17" s="614"/>
      <c r="AU17" s="614"/>
      <c r="AV17" s="614"/>
      <c r="AW17" s="614"/>
      <c r="AX17" s="614"/>
      <c r="AY17" s="614"/>
      <c r="AZ17" s="614"/>
      <c r="BA17" s="614"/>
      <c r="BB17" s="614"/>
      <c r="BC17" s="614"/>
      <c r="BD17" s="614"/>
      <c r="BE17" s="614"/>
      <c r="BF17" s="614"/>
      <c r="BG17" s="614"/>
      <c r="BH17" s="614"/>
      <c r="BI17" s="614"/>
      <c r="BJ17" s="614"/>
      <c r="BK17" s="614"/>
      <c r="BL17" s="614"/>
      <c r="BM17" s="614"/>
      <c r="BN17" s="614"/>
      <c r="BO17" s="614"/>
      <c r="BP17" s="614"/>
      <c r="BQ17" s="614"/>
      <c r="BR17" s="614"/>
      <c r="BS17" s="614"/>
      <c r="BT17" s="614"/>
      <c r="BU17" s="614"/>
      <c r="BV17" s="614"/>
      <c r="BW17" s="614"/>
      <c r="BX17" s="614"/>
      <c r="BY17" s="614"/>
      <c r="BZ17" s="614"/>
      <c r="CA17" s="614"/>
      <c r="CB17" s="614"/>
      <c r="CC17" s="614"/>
      <c r="CD17" s="614"/>
      <c r="CE17" s="614"/>
      <c r="CF17" s="614"/>
      <c r="CG17" s="614"/>
      <c r="CH17" s="614"/>
      <c r="CI17" s="614"/>
      <c r="CJ17" s="614"/>
      <c r="CK17" s="614"/>
      <c r="CL17" s="614"/>
      <c r="CM17" s="614"/>
      <c r="CN17" s="614"/>
      <c r="CO17" s="614"/>
      <c r="CP17" s="614"/>
      <c r="CQ17" s="614"/>
      <c r="CR17" s="614"/>
      <c r="CS17" s="614"/>
      <c r="CT17" s="614"/>
      <c r="CU17" s="614"/>
      <c r="CV17" s="614"/>
      <c r="CW17" s="614"/>
      <c r="CX17" s="614"/>
      <c r="CY17" s="614"/>
      <c r="CZ17" s="614"/>
      <c r="DA17" s="614"/>
      <c r="DB17" s="614"/>
      <c r="DC17" s="614"/>
      <c r="DD17" s="614"/>
      <c r="DE17" s="614"/>
      <c r="DF17" s="614"/>
      <c r="DG17" s="614"/>
      <c r="DH17" s="614"/>
    </row>
    <row r="18" spans="1:112" s="24" customFormat="1" ht="74.25" customHeight="1" hidden="1">
      <c r="A18" s="616" t="s">
        <v>227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6"/>
      <c r="AR18" s="616"/>
      <c r="AS18" s="616"/>
      <c r="AT18" s="616"/>
      <c r="AU18" s="616"/>
      <c r="AV18" s="616"/>
      <c r="AW18" s="616"/>
      <c r="AX18" s="616"/>
      <c r="AY18" s="616"/>
      <c r="AZ18" s="616"/>
      <c r="BA18" s="616"/>
      <c r="BB18" s="616"/>
      <c r="BC18" s="616"/>
      <c r="BD18" s="616"/>
      <c r="BE18" s="616"/>
      <c r="BF18" s="616"/>
      <c r="BG18" s="616"/>
      <c r="BH18" s="616"/>
      <c r="BI18" s="616"/>
      <c r="BJ18" s="616"/>
      <c r="BK18" s="616"/>
      <c r="BL18" s="616"/>
      <c r="BM18" s="616"/>
      <c r="BN18" s="616"/>
      <c r="BO18" s="616"/>
      <c r="BP18" s="616"/>
      <c r="BQ18" s="616"/>
      <c r="BR18" s="616"/>
      <c r="BS18" s="616"/>
      <c r="BT18" s="616"/>
      <c r="BU18" s="616"/>
      <c r="BV18" s="616"/>
      <c r="BW18" s="616"/>
      <c r="BX18" s="616"/>
      <c r="BY18" s="616"/>
      <c r="BZ18" s="616"/>
      <c r="CA18" s="616"/>
      <c r="CB18" s="616"/>
      <c r="CC18" s="616"/>
      <c r="CD18" s="616"/>
      <c r="CE18" s="616"/>
      <c r="CF18" s="616"/>
      <c r="CG18" s="616"/>
      <c r="CH18" s="616"/>
      <c r="CI18" s="616"/>
      <c r="CJ18" s="616"/>
      <c r="CK18" s="616"/>
      <c r="CL18" s="616"/>
      <c r="CM18" s="616"/>
      <c r="CN18" s="616"/>
      <c r="CO18" s="616"/>
      <c r="CP18" s="616"/>
      <c r="CQ18" s="616"/>
      <c r="CR18" s="616"/>
      <c r="CS18" s="616"/>
      <c r="CT18" s="616"/>
      <c r="CU18" s="616"/>
      <c r="CV18" s="616"/>
      <c r="CW18" s="616"/>
      <c r="CX18" s="616"/>
      <c r="CY18" s="616"/>
      <c r="CZ18" s="616"/>
      <c r="DA18" s="616"/>
      <c r="DB18" s="616"/>
      <c r="DC18" s="616"/>
      <c r="DD18" s="616"/>
      <c r="DE18" s="616"/>
      <c r="DF18" s="616"/>
      <c r="DG18" s="616"/>
      <c r="DH18" s="616"/>
    </row>
    <row r="19" spans="1:112" s="24" customFormat="1" ht="30" customHeight="1" hidden="1">
      <c r="A19" s="614" t="s">
        <v>228</v>
      </c>
      <c r="B19" s="614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  <c r="AO19" s="614"/>
      <c r="AP19" s="614"/>
      <c r="AQ19" s="614"/>
      <c r="AR19" s="614"/>
      <c r="AS19" s="614"/>
      <c r="AT19" s="614"/>
      <c r="AU19" s="614"/>
      <c r="AV19" s="614"/>
      <c r="AW19" s="614"/>
      <c r="AX19" s="614"/>
      <c r="AY19" s="614"/>
      <c r="AZ19" s="614"/>
      <c r="BA19" s="614"/>
      <c r="BB19" s="614"/>
      <c r="BC19" s="614"/>
      <c r="BD19" s="614"/>
      <c r="BE19" s="614"/>
      <c r="BF19" s="614"/>
      <c r="BG19" s="614"/>
      <c r="BH19" s="614"/>
      <c r="BI19" s="614"/>
      <c r="BJ19" s="614"/>
      <c r="BK19" s="614"/>
      <c r="BL19" s="614"/>
      <c r="BM19" s="614"/>
      <c r="BN19" s="614"/>
      <c r="BO19" s="614"/>
      <c r="BP19" s="614"/>
      <c r="BQ19" s="614"/>
      <c r="BR19" s="614"/>
      <c r="BS19" s="614"/>
      <c r="BT19" s="614"/>
      <c r="BU19" s="614"/>
      <c r="BV19" s="614"/>
      <c r="BW19" s="614"/>
      <c r="BX19" s="614"/>
      <c r="BY19" s="614"/>
      <c r="BZ19" s="614"/>
      <c r="CA19" s="614"/>
      <c r="CB19" s="614"/>
      <c r="CC19" s="614"/>
      <c r="CD19" s="614"/>
      <c r="CE19" s="614"/>
      <c r="CF19" s="614"/>
      <c r="CG19" s="614"/>
      <c r="CH19" s="614"/>
      <c r="CI19" s="614"/>
      <c r="CJ19" s="614"/>
      <c r="CK19" s="614"/>
      <c r="CL19" s="614"/>
      <c r="CM19" s="614"/>
      <c r="CN19" s="614"/>
      <c r="CO19" s="614"/>
      <c r="CP19" s="614"/>
      <c r="CQ19" s="614"/>
      <c r="CR19" s="614"/>
      <c r="CS19" s="614"/>
      <c r="CT19" s="614"/>
      <c r="CU19" s="614"/>
      <c r="CV19" s="614"/>
      <c r="CW19" s="614"/>
      <c r="CX19" s="614"/>
      <c r="CY19" s="614"/>
      <c r="CZ19" s="614"/>
      <c r="DA19" s="614"/>
      <c r="DB19" s="614"/>
      <c r="DC19" s="614"/>
      <c r="DD19" s="614"/>
      <c r="DE19" s="614"/>
      <c r="DF19" s="614"/>
      <c r="DG19" s="614"/>
      <c r="DH19" s="614"/>
    </row>
    <row r="20" spans="1:112" s="24" customFormat="1" ht="45.75" customHeight="1" hidden="1">
      <c r="A20" s="614" t="s">
        <v>229</v>
      </c>
      <c r="B20" s="614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  <c r="AO20" s="614"/>
      <c r="AP20" s="614"/>
      <c r="AQ20" s="614"/>
      <c r="AR20" s="614"/>
      <c r="AS20" s="614"/>
      <c r="AT20" s="614"/>
      <c r="AU20" s="614"/>
      <c r="AV20" s="614"/>
      <c r="AW20" s="614"/>
      <c r="AX20" s="614"/>
      <c r="AY20" s="614"/>
      <c r="AZ20" s="614"/>
      <c r="BA20" s="614"/>
      <c r="BB20" s="614"/>
      <c r="BC20" s="614"/>
      <c r="BD20" s="614"/>
      <c r="BE20" s="614"/>
      <c r="BF20" s="614"/>
      <c r="BG20" s="614"/>
      <c r="BH20" s="614"/>
      <c r="BI20" s="614"/>
      <c r="BJ20" s="614"/>
      <c r="BK20" s="614"/>
      <c r="BL20" s="614"/>
      <c r="BM20" s="614"/>
      <c r="BN20" s="614"/>
      <c r="BO20" s="614"/>
      <c r="BP20" s="614"/>
      <c r="BQ20" s="614"/>
      <c r="BR20" s="614"/>
      <c r="BS20" s="614"/>
      <c r="BT20" s="614"/>
      <c r="BU20" s="614"/>
      <c r="BV20" s="614"/>
      <c r="BW20" s="614"/>
      <c r="BX20" s="614"/>
      <c r="BY20" s="614"/>
      <c r="BZ20" s="614"/>
      <c r="CA20" s="614"/>
      <c r="CB20" s="614"/>
      <c r="CC20" s="614"/>
      <c r="CD20" s="614"/>
      <c r="CE20" s="614"/>
      <c r="CF20" s="614"/>
      <c r="CG20" s="614"/>
      <c r="CH20" s="614"/>
      <c r="CI20" s="614"/>
      <c r="CJ20" s="614"/>
      <c r="CK20" s="614"/>
      <c r="CL20" s="614"/>
      <c r="CM20" s="614"/>
      <c r="CN20" s="614"/>
      <c r="CO20" s="614"/>
      <c r="CP20" s="614"/>
      <c r="CQ20" s="614"/>
      <c r="CR20" s="614"/>
      <c r="CS20" s="614"/>
      <c r="CT20" s="614"/>
      <c r="CU20" s="614"/>
      <c r="CV20" s="614"/>
      <c r="CW20" s="614"/>
      <c r="CX20" s="614"/>
      <c r="CY20" s="614"/>
      <c r="CZ20" s="614"/>
      <c r="DA20" s="614"/>
      <c r="DB20" s="614"/>
      <c r="DC20" s="614"/>
      <c r="DD20" s="614"/>
      <c r="DE20" s="614"/>
      <c r="DF20" s="614"/>
      <c r="DG20" s="614"/>
      <c r="DH20" s="614"/>
    </row>
    <row r="21" spans="8:105" s="24" customFormat="1" ht="12" customHeight="1"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</row>
    <row r="22" ht="12.75" customHeight="1"/>
    <row r="23" spans="8:105" ht="17.25" customHeight="1">
      <c r="H23" s="194" t="s">
        <v>969</v>
      </c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</row>
    <row r="24" ht="17.25" customHeight="1">
      <c r="K24" s="195"/>
    </row>
    <row r="25" ht="20.25" customHeight="1">
      <c r="H25" s="194" t="s">
        <v>982</v>
      </c>
    </row>
    <row r="26" ht="15.75" customHeight="1"/>
    <row r="28" ht="26.25" customHeight="1"/>
    <row r="29" spans="7:33" ht="12" customHeight="1">
      <c r="G29" s="13" t="s">
        <v>846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7:33" ht="12" customHeight="1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 t="s">
        <v>847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</sheetData>
  <sheetProtection/>
  <mergeCells count="70">
    <mergeCell ref="A20:DH20"/>
    <mergeCell ref="A16:U16"/>
    <mergeCell ref="A18:DH18"/>
    <mergeCell ref="A17:DH17"/>
    <mergeCell ref="CR14:DA14"/>
    <mergeCell ref="A19:DH19"/>
    <mergeCell ref="BX14:CG14"/>
    <mergeCell ref="A14:G14"/>
    <mergeCell ref="CR12:DA12"/>
    <mergeCell ref="CH11:CQ11"/>
    <mergeCell ref="I13:AZ13"/>
    <mergeCell ref="BX13:CG13"/>
    <mergeCell ref="BB13:BM13"/>
    <mergeCell ref="A13:G13"/>
    <mergeCell ref="BN12:BW12"/>
    <mergeCell ref="I12:AZ12"/>
    <mergeCell ref="CR13:DA13"/>
    <mergeCell ref="A12:G12"/>
    <mergeCell ref="BB12:BM12"/>
    <mergeCell ref="BN14:BW14"/>
    <mergeCell ref="I11:AZ11"/>
    <mergeCell ref="A11:G11"/>
    <mergeCell ref="CH14:CQ14"/>
    <mergeCell ref="I14:AZ14"/>
    <mergeCell ref="BB14:BM14"/>
    <mergeCell ref="CH9:CQ9"/>
    <mergeCell ref="CH10:CQ10"/>
    <mergeCell ref="I10:AZ10"/>
    <mergeCell ref="BN13:BW13"/>
    <mergeCell ref="BX12:CG12"/>
    <mergeCell ref="I9:AZ9"/>
    <mergeCell ref="CH13:CQ13"/>
    <mergeCell ref="CH12:CQ12"/>
    <mergeCell ref="BX11:CG11"/>
    <mergeCell ref="BB9:BM9"/>
    <mergeCell ref="CR10:DA10"/>
    <mergeCell ref="BB11:BM11"/>
    <mergeCell ref="BN11:BW11"/>
    <mergeCell ref="CR11:DA11"/>
    <mergeCell ref="BX10:CG10"/>
    <mergeCell ref="BB10:BM10"/>
    <mergeCell ref="BN10:BW10"/>
    <mergeCell ref="A3:DA3"/>
    <mergeCell ref="A5:G6"/>
    <mergeCell ref="H5:AZ6"/>
    <mergeCell ref="BA5:BM6"/>
    <mergeCell ref="BN5:DA5"/>
    <mergeCell ref="CR7:DA7"/>
    <mergeCell ref="A7:G7"/>
    <mergeCell ref="H7:AZ7"/>
    <mergeCell ref="BA7:BM7"/>
    <mergeCell ref="CH7:CQ7"/>
    <mergeCell ref="BX7:CG7"/>
    <mergeCell ref="I8:AZ8"/>
    <mergeCell ref="BX9:CG9"/>
    <mergeCell ref="BN8:BW8"/>
    <mergeCell ref="BX8:CG8"/>
    <mergeCell ref="A8:G8"/>
    <mergeCell ref="BN9:BW9"/>
    <mergeCell ref="BN7:BW7"/>
    <mergeCell ref="A10:G10"/>
    <mergeCell ref="CR6:DA6"/>
    <mergeCell ref="BN6:BW6"/>
    <mergeCell ref="BX6:CG6"/>
    <mergeCell ref="CH6:CQ6"/>
    <mergeCell ref="CH8:CQ8"/>
    <mergeCell ref="CR9:DA9"/>
    <mergeCell ref="CR8:DA8"/>
    <mergeCell ref="BB8:BM8"/>
    <mergeCell ref="A9:G9"/>
  </mergeCells>
  <printOptions/>
  <pageMargins left="0.31496062992125984" right="0.31496062992125984" top="0.15748031496062992" bottom="0.15748031496062992" header="0.31496062992125984" footer="0.118110236220472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Y42"/>
  <sheetViews>
    <sheetView zoomScalePageLayoutView="0" workbookViewId="0" topLeftCell="A4">
      <selection activeCell="ET36" sqref="ET36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230</v>
      </c>
    </row>
    <row r="2" ht="9.75" customHeight="1"/>
    <row r="3" spans="1:155" ht="12.75" customHeight="1">
      <c r="A3" s="592" t="s">
        <v>231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CQ3" s="592"/>
      <c r="CR3" s="592"/>
      <c r="CS3" s="592"/>
      <c r="CT3" s="592"/>
      <c r="CU3" s="592"/>
      <c r="CV3" s="592"/>
      <c r="CW3" s="592"/>
      <c r="CX3" s="592"/>
      <c r="CY3" s="592"/>
      <c r="CZ3" s="592"/>
      <c r="DA3" s="592"/>
      <c r="DB3" s="592"/>
      <c r="DC3" s="592"/>
      <c r="DD3" s="592"/>
      <c r="DE3" s="592"/>
      <c r="DF3" s="592"/>
      <c r="DG3" s="592"/>
      <c r="DH3" s="592"/>
      <c r="DI3" s="592"/>
      <c r="DJ3" s="592"/>
      <c r="DK3" s="592"/>
      <c r="DL3" s="592"/>
      <c r="DM3" s="592"/>
      <c r="DN3" s="592"/>
      <c r="DO3" s="592"/>
      <c r="DP3" s="592"/>
      <c r="DQ3" s="592"/>
      <c r="DR3" s="592"/>
      <c r="DS3" s="592"/>
      <c r="DT3" s="592"/>
      <c r="DU3" s="592"/>
      <c r="DV3" s="592"/>
      <c r="DW3" s="592"/>
      <c r="DX3" s="592"/>
      <c r="DY3" s="592"/>
      <c r="DZ3" s="592"/>
      <c r="EA3" s="592"/>
      <c r="EB3" s="592"/>
      <c r="EC3" s="592"/>
      <c r="ED3" s="592"/>
      <c r="EE3" s="592"/>
      <c r="EF3" s="592"/>
      <c r="EG3" s="592"/>
      <c r="EH3" s="592"/>
      <c r="EI3" s="592"/>
      <c r="EJ3" s="592"/>
      <c r="EK3" s="592"/>
      <c r="EL3" s="592"/>
      <c r="EM3" s="592"/>
      <c r="EN3" s="592"/>
      <c r="EO3" s="592"/>
      <c r="EP3" s="592"/>
      <c r="EQ3" s="592"/>
      <c r="ER3" s="592"/>
      <c r="ES3" s="592"/>
      <c r="ET3" s="592"/>
      <c r="EU3" s="592"/>
      <c r="EV3" s="592"/>
      <c r="EW3" s="592"/>
      <c r="EX3" s="592"/>
      <c r="EY3" s="592"/>
    </row>
    <row r="4" spans="1:155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593" t="s">
        <v>277</v>
      </c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="24" customFormat="1" ht="15" customHeight="1">
      <c r="EY5" s="25" t="s">
        <v>185</v>
      </c>
    </row>
    <row r="6" spans="1:155" s="24" customFormat="1" ht="13.5" customHeight="1">
      <c r="A6" s="617"/>
      <c r="B6" s="618"/>
      <c r="C6" s="618"/>
      <c r="D6" s="618"/>
      <c r="E6" s="618"/>
      <c r="F6" s="618"/>
      <c r="G6" s="618"/>
      <c r="H6" s="619"/>
      <c r="I6" s="617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18"/>
      <c r="AP6" s="618"/>
      <c r="AQ6" s="619"/>
      <c r="AR6" s="584" t="s">
        <v>978</v>
      </c>
      <c r="AS6" s="585"/>
      <c r="AT6" s="585"/>
      <c r="AU6" s="585"/>
      <c r="AV6" s="585"/>
      <c r="AW6" s="585"/>
      <c r="AX6" s="585"/>
      <c r="AY6" s="585"/>
      <c r="AZ6" s="585"/>
      <c r="BA6" s="585"/>
      <c r="BB6" s="585"/>
      <c r="BC6" s="585"/>
      <c r="BD6" s="585"/>
      <c r="BE6" s="585"/>
      <c r="BF6" s="585"/>
      <c r="BG6" s="585"/>
      <c r="BH6" s="585"/>
      <c r="BI6" s="585"/>
      <c r="BJ6" s="585"/>
      <c r="BK6" s="585"/>
      <c r="BL6" s="585"/>
      <c r="BM6" s="585"/>
      <c r="BN6" s="585"/>
      <c r="BO6" s="585"/>
      <c r="BP6" s="585"/>
      <c r="BQ6" s="585"/>
      <c r="BR6" s="585"/>
      <c r="BS6" s="586"/>
      <c r="BT6" s="584" t="s">
        <v>1008</v>
      </c>
      <c r="BU6" s="585"/>
      <c r="BV6" s="585"/>
      <c r="BW6" s="585"/>
      <c r="BX6" s="585"/>
      <c r="BY6" s="585"/>
      <c r="BZ6" s="585"/>
      <c r="CA6" s="585"/>
      <c r="CB6" s="585"/>
      <c r="CC6" s="585"/>
      <c r="CD6" s="585"/>
      <c r="CE6" s="585"/>
      <c r="CF6" s="585"/>
      <c r="CG6" s="585"/>
      <c r="CH6" s="585"/>
      <c r="CI6" s="585"/>
      <c r="CJ6" s="585"/>
      <c r="CK6" s="585"/>
      <c r="CL6" s="585"/>
      <c r="CM6" s="585"/>
      <c r="CN6" s="585"/>
      <c r="CO6" s="585"/>
      <c r="CP6" s="585"/>
      <c r="CQ6" s="585"/>
      <c r="CR6" s="585"/>
      <c r="CS6" s="585"/>
      <c r="CT6" s="585"/>
      <c r="CU6" s="586"/>
      <c r="CV6" s="584" t="s">
        <v>813</v>
      </c>
      <c r="CW6" s="585"/>
      <c r="CX6" s="585"/>
      <c r="CY6" s="585"/>
      <c r="CZ6" s="585"/>
      <c r="DA6" s="585"/>
      <c r="DB6" s="585"/>
      <c r="DC6" s="585"/>
      <c r="DD6" s="585"/>
      <c r="DE6" s="585"/>
      <c r="DF6" s="585"/>
      <c r="DG6" s="585"/>
      <c r="DH6" s="585"/>
      <c r="DI6" s="585"/>
      <c r="DJ6" s="585"/>
      <c r="DK6" s="585"/>
      <c r="DL6" s="585"/>
      <c r="DM6" s="585"/>
      <c r="DN6" s="585"/>
      <c r="DO6" s="585"/>
      <c r="DP6" s="585"/>
      <c r="DQ6" s="585"/>
      <c r="DR6" s="585"/>
      <c r="DS6" s="585"/>
      <c r="DT6" s="585"/>
      <c r="DU6" s="585"/>
      <c r="DV6" s="585"/>
      <c r="DW6" s="586"/>
      <c r="DX6" s="584" t="s">
        <v>214</v>
      </c>
      <c r="DY6" s="585"/>
      <c r="DZ6" s="585"/>
      <c r="EA6" s="585"/>
      <c r="EB6" s="585"/>
      <c r="EC6" s="585"/>
      <c r="ED6" s="585"/>
      <c r="EE6" s="585"/>
      <c r="EF6" s="585"/>
      <c r="EG6" s="585"/>
      <c r="EH6" s="585"/>
      <c r="EI6" s="585"/>
      <c r="EJ6" s="585"/>
      <c r="EK6" s="585"/>
      <c r="EL6" s="585"/>
      <c r="EM6" s="585"/>
      <c r="EN6" s="585"/>
      <c r="EO6" s="585"/>
      <c r="EP6" s="585"/>
      <c r="EQ6" s="585"/>
      <c r="ER6" s="585"/>
      <c r="ES6" s="585"/>
      <c r="ET6" s="585"/>
      <c r="EU6" s="585"/>
      <c r="EV6" s="585"/>
      <c r="EW6" s="585"/>
      <c r="EX6" s="585"/>
      <c r="EY6" s="586"/>
    </row>
    <row r="7" spans="1:155" s="26" customFormat="1" ht="117.75" customHeight="1">
      <c r="A7" s="517" t="s">
        <v>212</v>
      </c>
      <c r="B7" s="518"/>
      <c r="C7" s="518"/>
      <c r="D7" s="518"/>
      <c r="E7" s="518"/>
      <c r="F7" s="518"/>
      <c r="G7" s="518"/>
      <c r="H7" s="620"/>
      <c r="I7" s="517" t="s">
        <v>192</v>
      </c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620"/>
      <c r="AR7" s="537" t="s">
        <v>1009</v>
      </c>
      <c r="AS7" s="538"/>
      <c r="AT7" s="538"/>
      <c r="AU7" s="538"/>
      <c r="AV7" s="538"/>
      <c r="AW7" s="538"/>
      <c r="AX7" s="538"/>
      <c r="AY7" s="538"/>
      <c r="AZ7" s="538"/>
      <c r="BA7" s="538"/>
      <c r="BB7" s="538"/>
      <c r="BC7" s="538"/>
      <c r="BD7" s="538"/>
      <c r="BE7" s="539"/>
      <c r="BF7" s="537" t="s">
        <v>1010</v>
      </c>
      <c r="BG7" s="538"/>
      <c r="BH7" s="538"/>
      <c r="BI7" s="538"/>
      <c r="BJ7" s="538"/>
      <c r="BK7" s="538"/>
      <c r="BL7" s="538"/>
      <c r="BM7" s="538"/>
      <c r="BN7" s="538"/>
      <c r="BO7" s="538"/>
      <c r="BP7" s="538"/>
      <c r="BQ7" s="538"/>
      <c r="BR7" s="538"/>
      <c r="BS7" s="539"/>
      <c r="BT7" s="537" t="s">
        <v>1011</v>
      </c>
      <c r="BU7" s="538"/>
      <c r="BV7" s="538"/>
      <c r="BW7" s="538"/>
      <c r="BX7" s="538"/>
      <c r="BY7" s="538"/>
      <c r="BZ7" s="538"/>
      <c r="CA7" s="538"/>
      <c r="CB7" s="538"/>
      <c r="CC7" s="538"/>
      <c r="CD7" s="538"/>
      <c r="CE7" s="538"/>
      <c r="CF7" s="538"/>
      <c r="CG7" s="539"/>
      <c r="CH7" s="537" t="s">
        <v>1012</v>
      </c>
      <c r="CI7" s="538"/>
      <c r="CJ7" s="538"/>
      <c r="CK7" s="538"/>
      <c r="CL7" s="538"/>
      <c r="CM7" s="538"/>
      <c r="CN7" s="538"/>
      <c r="CO7" s="538"/>
      <c r="CP7" s="538"/>
      <c r="CQ7" s="538"/>
      <c r="CR7" s="538"/>
      <c r="CS7" s="538"/>
      <c r="CT7" s="538"/>
      <c r="CU7" s="539"/>
      <c r="CV7" s="537"/>
      <c r="CW7" s="538"/>
      <c r="CX7" s="538"/>
      <c r="CY7" s="538"/>
      <c r="CZ7" s="538"/>
      <c r="DA7" s="538"/>
      <c r="DB7" s="538"/>
      <c r="DC7" s="538"/>
      <c r="DD7" s="538"/>
      <c r="DE7" s="538"/>
      <c r="DF7" s="538"/>
      <c r="DG7" s="538"/>
      <c r="DH7" s="538"/>
      <c r="DI7" s="539"/>
      <c r="DJ7" s="537"/>
      <c r="DK7" s="538"/>
      <c r="DL7" s="538"/>
      <c r="DM7" s="538"/>
      <c r="DN7" s="538"/>
      <c r="DO7" s="538"/>
      <c r="DP7" s="538"/>
      <c r="DQ7" s="538"/>
      <c r="DR7" s="538"/>
      <c r="DS7" s="538"/>
      <c r="DT7" s="538"/>
      <c r="DU7" s="538"/>
      <c r="DV7" s="538"/>
      <c r="DW7" s="539"/>
      <c r="DX7" s="537" t="s">
        <v>232</v>
      </c>
      <c r="DY7" s="538"/>
      <c r="DZ7" s="538"/>
      <c r="EA7" s="538"/>
      <c r="EB7" s="538"/>
      <c r="EC7" s="538"/>
      <c r="ED7" s="538"/>
      <c r="EE7" s="538"/>
      <c r="EF7" s="538"/>
      <c r="EG7" s="538"/>
      <c r="EH7" s="538"/>
      <c r="EI7" s="538"/>
      <c r="EJ7" s="538"/>
      <c r="EK7" s="539"/>
      <c r="EL7" s="537" t="s">
        <v>233</v>
      </c>
      <c r="EM7" s="538"/>
      <c r="EN7" s="538"/>
      <c r="EO7" s="538"/>
      <c r="EP7" s="538"/>
      <c r="EQ7" s="538"/>
      <c r="ER7" s="538"/>
      <c r="ES7" s="538"/>
      <c r="ET7" s="538"/>
      <c r="EU7" s="538"/>
      <c r="EV7" s="538"/>
      <c r="EW7" s="538"/>
      <c r="EX7" s="538"/>
      <c r="EY7" s="539"/>
    </row>
    <row r="8" spans="1:155" ht="13.5" customHeight="1">
      <c r="A8" s="292">
        <v>1</v>
      </c>
      <c r="B8" s="292"/>
      <c r="C8" s="292"/>
      <c r="D8" s="292"/>
      <c r="E8" s="292"/>
      <c r="F8" s="292"/>
      <c r="G8" s="292"/>
      <c r="H8" s="292"/>
      <c r="I8" s="308">
        <v>2</v>
      </c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10"/>
      <c r="AR8" s="584">
        <v>3</v>
      </c>
      <c r="AS8" s="585"/>
      <c r="AT8" s="585"/>
      <c r="AU8" s="585"/>
      <c r="AV8" s="585"/>
      <c r="AW8" s="585"/>
      <c r="AX8" s="585"/>
      <c r="AY8" s="585"/>
      <c r="AZ8" s="585"/>
      <c r="BA8" s="585"/>
      <c r="BB8" s="585"/>
      <c r="BC8" s="585"/>
      <c r="BD8" s="585"/>
      <c r="BE8" s="586"/>
      <c r="BF8" s="584">
        <v>4</v>
      </c>
      <c r="BG8" s="585"/>
      <c r="BH8" s="585"/>
      <c r="BI8" s="585"/>
      <c r="BJ8" s="585"/>
      <c r="BK8" s="585"/>
      <c r="BL8" s="585"/>
      <c r="BM8" s="585"/>
      <c r="BN8" s="585"/>
      <c r="BO8" s="585"/>
      <c r="BP8" s="585"/>
      <c r="BQ8" s="585"/>
      <c r="BR8" s="585"/>
      <c r="BS8" s="586"/>
      <c r="BT8" s="584">
        <v>5</v>
      </c>
      <c r="BU8" s="585"/>
      <c r="BV8" s="585"/>
      <c r="BW8" s="585"/>
      <c r="BX8" s="585"/>
      <c r="BY8" s="585"/>
      <c r="BZ8" s="585"/>
      <c r="CA8" s="585"/>
      <c r="CB8" s="585"/>
      <c r="CC8" s="585"/>
      <c r="CD8" s="585"/>
      <c r="CE8" s="585"/>
      <c r="CF8" s="585"/>
      <c r="CG8" s="586"/>
      <c r="CH8" s="584">
        <v>6</v>
      </c>
      <c r="CI8" s="585"/>
      <c r="CJ8" s="585"/>
      <c r="CK8" s="585"/>
      <c r="CL8" s="585"/>
      <c r="CM8" s="585"/>
      <c r="CN8" s="585"/>
      <c r="CO8" s="585"/>
      <c r="CP8" s="585"/>
      <c r="CQ8" s="585"/>
      <c r="CR8" s="585"/>
      <c r="CS8" s="585"/>
      <c r="CT8" s="585"/>
      <c r="CU8" s="586"/>
      <c r="CV8" s="584" t="s">
        <v>813</v>
      </c>
      <c r="CW8" s="585"/>
      <c r="CX8" s="585"/>
      <c r="CY8" s="585"/>
      <c r="CZ8" s="585"/>
      <c r="DA8" s="585"/>
      <c r="DB8" s="585"/>
      <c r="DC8" s="585"/>
      <c r="DD8" s="585"/>
      <c r="DE8" s="585"/>
      <c r="DF8" s="585"/>
      <c r="DG8" s="585"/>
      <c r="DH8" s="585"/>
      <c r="DI8" s="586"/>
      <c r="DJ8" s="584" t="s">
        <v>813</v>
      </c>
      <c r="DK8" s="585"/>
      <c r="DL8" s="585"/>
      <c r="DM8" s="585"/>
      <c r="DN8" s="585"/>
      <c r="DO8" s="585"/>
      <c r="DP8" s="585"/>
      <c r="DQ8" s="585"/>
      <c r="DR8" s="585"/>
      <c r="DS8" s="585"/>
      <c r="DT8" s="585"/>
      <c r="DU8" s="585"/>
      <c r="DV8" s="585"/>
      <c r="DW8" s="586"/>
      <c r="DX8" s="584" t="s">
        <v>234</v>
      </c>
      <c r="DY8" s="585"/>
      <c r="DZ8" s="585"/>
      <c r="EA8" s="585"/>
      <c r="EB8" s="585"/>
      <c r="EC8" s="585"/>
      <c r="ED8" s="585"/>
      <c r="EE8" s="585"/>
      <c r="EF8" s="585"/>
      <c r="EG8" s="585"/>
      <c r="EH8" s="585"/>
      <c r="EI8" s="585"/>
      <c r="EJ8" s="585"/>
      <c r="EK8" s="586"/>
      <c r="EL8" s="584" t="s">
        <v>215</v>
      </c>
      <c r="EM8" s="585"/>
      <c r="EN8" s="585"/>
      <c r="EO8" s="585"/>
      <c r="EP8" s="585"/>
      <c r="EQ8" s="585"/>
      <c r="ER8" s="585"/>
      <c r="ES8" s="585"/>
      <c r="ET8" s="585"/>
      <c r="EU8" s="585"/>
      <c r="EV8" s="585"/>
      <c r="EW8" s="585"/>
      <c r="EX8" s="585"/>
      <c r="EY8" s="586"/>
    </row>
    <row r="9" spans="1:155" ht="60" customHeight="1">
      <c r="A9" s="402" t="s">
        <v>780</v>
      </c>
      <c r="B9" s="402"/>
      <c r="C9" s="402"/>
      <c r="D9" s="402"/>
      <c r="E9" s="402"/>
      <c r="F9" s="402"/>
      <c r="G9" s="402"/>
      <c r="H9" s="402"/>
      <c r="I9" s="30"/>
      <c r="J9" s="621" t="s">
        <v>235</v>
      </c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40"/>
      <c r="AR9" s="584" t="s">
        <v>275</v>
      </c>
      <c r="AS9" s="585"/>
      <c r="AT9" s="585"/>
      <c r="AU9" s="585"/>
      <c r="AV9" s="585"/>
      <c r="AW9" s="585"/>
      <c r="AX9" s="585"/>
      <c r="AY9" s="585"/>
      <c r="AZ9" s="585"/>
      <c r="BA9" s="585"/>
      <c r="BB9" s="585"/>
      <c r="BC9" s="585"/>
      <c r="BD9" s="585"/>
      <c r="BE9" s="586"/>
      <c r="BF9" s="584" t="s">
        <v>275</v>
      </c>
      <c r="BG9" s="585"/>
      <c r="BH9" s="585"/>
      <c r="BI9" s="585"/>
      <c r="BJ9" s="585"/>
      <c r="BK9" s="585"/>
      <c r="BL9" s="585"/>
      <c r="BM9" s="585"/>
      <c r="BN9" s="585"/>
      <c r="BO9" s="585"/>
      <c r="BP9" s="585"/>
      <c r="BQ9" s="585"/>
      <c r="BR9" s="585"/>
      <c r="BS9" s="586"/>
      <c r="BT9" s="584"/>
      <c r="BU9" s="585"/>
      <c r="BV9" s="585"/>
      <c r="BW9" s="585"/>
      <c r="BX9" s="585"/>
      <c r="BY9" s="585"/>
      <c r="BZ9" s="585"/>
      <c r="CA9" s="585"/>
      <c r="CB9" s="585"/>
      <c r="CC9" s="585"/>
      <c r="CD9" s="585"/>
      <c r="CE9" s="585"/>
      <c r="CF9" s="585"/>
      <c r="CG9" s="586"/>
      <c r="CH9" s="584"/>
      <c r="CI9" s="585"/>
      <c r="CJ9" s="585"/>
      <c r="CK9" s="585"/>
      <c r="CL9" s="585"/>
      <c r="CM9" s="585"/>
      <c r="CN9" s="585"/>
      <c r="CO9" s="585"/>
      <c r="CP9" s="585"/>
      <c r="CQ9" s="585"/>
      <c r="CR9" s="585"/>
      <c r="CS9" s="585"/>
      <c r="CT9" s="585"/>
      <c r="CU9" s="586"/>
      <c r="CV9" s="584"/>
      <c r="CW9" s="585"/>
      <c r="CX9" s="585"/>
      <c r="CY9" s="585"/>
      <c r="CZ9" s="585"/>
      <c r="DA9" s="585"/>
      <c r="DB9" s="585"/>
      <c r="DC9" s="585"/>
      <c r="DD9" s="585"/>
      <c r="DE9" s="585"/>
      <c r="DF9" s="585"/>
      <c r="DG9" s="585"/>
      <c r="DH9" s="585"/>
      <c r="DI9" s="586"/>
      <c r="DJ9" s="584"/>
      <c r="DK9" s="585"/>
      <c r="DL9" s="585"/>
      <c r="DM9" s="585"/>
      <c r="DN9" s="585"/>
      <c r="DO9" s="585"/>
      <c r="DP9" s="585"/>
      <c r="DQ9" s="585"/>
      <c r="DR9" s="585"/>
      <c r="DS9" s="585"/>
      <c r="DT9" s="585"/>
      <c r="DU9" s="585"/>
      <c r="DV9" s="585"/>
      <c r="DW9" s="586"/>
      <c r="DX9" s="584"/>
      <c r="DY9" s="585"/>
      <c r="DZ9" s="585"/>
      <c r="EA9" s="585"/>
      <c r="EB9" s="585"/>
      <c r="EC9" s="585"/>
      <c r="ED9" s="585"/>
      <c r="EE9" s="585"/>
      <c r="EF9" s="585"/>
      <c r="EG9" s="585"/>
      <c r="EH9" s="585"/>
      <c r="EI9" s="585"/>
      <c r="EJ9" s="585"/>
      <c r="EK9" s="586"/>
      <c r="EL9" s="584"/>
      <c r="EM9" s="585"/>
      <c r="EN9" s="585"/>
      <c r="EO9" s="585"/>
      <c r="EP9" s="585"/>
      <c r="EQ9" s="585"/>
      <c r="ER9" s="585"/>
      <c r="ES9" s="585"/>
      <c r="ET9" s="585"/>
      <c r="EU9" s="585"/>
      <c r="EV9" s="585"/>
      <c r="EW9" s="585"/>
      <c r="EX9" s="585"/>
      <c r="EY9" s="586"/>
    </row>
    <row r="10" spans="1:155" ht="15" customHeight="1">
      <c r="A10" s="402" t="s">
        <v>788</v>
      </c>
      <c r="B10" s="402"/>
      <c r="C10" s="402"/>
      <c r="D10" s="402"/>
      <c r="E10" s="402"/>
      <c r="F10" s="402"/>
      <c r="G10" s="402"/>
      <c r="H10" s="402"/>
      <c r="I10" s="30"/>
      <c r="J10" s="559" t="s">
        <v>207</v>
      </c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60"/>
      <c r="AR10" s="584" t="s">
        <v>275</v>
      </c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6"/>
      <c r="BF10" s="584" t="s">
        <v>275</v>
      </c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/>
      <c r="BR10" s="585"/>
      <c r="BS10" s="586"/>
      <c r="BT10" s="584"/>
      <c r="BU10" s="585"/>
      <c r="BV10" s="585"/>
      <c r="BW10" s="585"/>
      <c r="BX10" s="585"/>
      <c r="BY10" s="585"/>
      <c r="BZ10" s="585"/>
      <c r="CA10" s="585"/>
      <c r="CB10" s="585"/>
      <c r="CC10" s="585"/>
      <c r="CD10" s="585"/>
      <c r="CE10" s="585"/>
      <c r="CF10" s="585"/>
      <c r="CG10" s="586"/>
      <c r="CH10" s="584"/>
      <c r="CI10" s="585"/>
      <c r="CJ10" s="585"/>
      <c r="CK10" s="585"/>
      <c r="CL10" s="585"/>
      <c r="CM10" s="585"/>
      <c r="CN10" s="585"/>
      <c r="CO10" s="585"/>
      <c r="CP10" s="585"/>
      <c r="CQ10" s="585"/>
      <c r="CR10" s="585"/>
      <c r="CS10" s="585"/>
      <c r="CT10" s="585"/>
      <c r="CU10" s="586"/>
      <c r="CV10" s="584"/>
      <c r="CW10" s="585"/>
      <c r="CX10" s="585"/>
      <c r="CY10" s="585"/>
      <c r="CZ10" s="585"/>
      <c r="DA10" s="585"/>
      <c r="DB10" s="585"/>
      <c r="DC10" s="585"/>
      <c r="DD10" s="585"/>
      <c r="DE10" s="585"/>
      <c r="DF10" s="585"/>
      <c r="DG10" s="585"/>
      <c r="DH10" s="585"/>
      <c r="DI10" s="586"/>
      <c r="DJ10" s="584"/>
      <c r="DK10" s="585"/>
      <c r="DL10" s="585"/>
      <c r="DM10" s="585"/>
      <c r="DN10" s="585"/>
      <c r="DO10" s="585"/>
      <c r="DP10" s="585"/>
      <c r="DQ10" s="585"/>
      <c r="DR10" s="585"/>
      <c r="DS10" s="585"/>
      <c r="DT10" s="585"/>
      <c r="DU10" s="585"/>
      <c r="DV10" s="585"/>
      <c r="DW10" s="586"/>
      <c r="DX10" s="584"/>
      <c r="DY10" s="585"/>
      <c r="DZ10" s="585"/>
      <c r="EA10" s="585"/>
      <c r="EB10" s="585"/>
      <c r="EC10" s="585"/>
      <c r="ED10" s="585"/>
      <c r="EE10" s="585"/>
      <c r="EF10" s="585"/>
      <c r="EG10" s="585"/>
      <c r="EH10" s="585"/>
      <c r="EI10" s="585"/>
      <c r="EJ10" s="585"/>
      <c r="EK10" s="586"/>
      <c r="EL10" s="584"/>
      <c r="EM10" s="585"/>
      <c r="EN10" s="585"/>
      <c r="EO10" s="585"/>
      <c r="EP10" s="585"/>
      <c r="EQ10" s="585"/>
      <c r="ER10" s="585"/>
      <c r="ES10" s="585"/>
      <c r="ET10" s="585"/>
      <c r="EU10" s="585"/>
      <c r="EV10" s="585"/>
      <c r="EW10" s="585"/>
      <c r="EX10" s="585"/>
      <c r="EY10" s="586"/>
    </row>
    <row r="11" spans="1:155" ht="15" customHeight="1">
      <c r="A11" s="402" t="s">
        <v>236</v>
      </c>
      <c r="B11" s="402"/>
      <c r="C11" s="402"/>
      <c r="D11" s="402"/>
      <c r="E11" s="402"/>
      <c r="F11" s="402"/>
      <c r="G11" s="402"/>
      <c r="H11" s="402"/>
      <c r="I11" s="30"/>
      <c r="J11" s="559" t="s">
        <v>237</v>
      </c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60"/>
      <c r="AR11" s="584" t="s">
        <v>275</v>
      </c>
      <c r="AS11" s="585"/>
      <c r="AT11" s="585"/>
      <c r="AU11" s="585"/>
      <c r="AV11" s="585"/>
      <c r="AW11" s="585"/>
      <c r="AX11" s="585"/>
      <c r="AY11" s="585"/>
      <c r="AZ11" s="585"/>
      <c r="BA11" s="585"/>
      <c r="BB11" s="585"/>
      <c r="BC11" s="585"/>
      <c r="BD11" s="585"/>
      <c r="BE11" s="586"/>
      <c r="BF11" s="584" t="s">
        <v>275</v>
      </c>
      <c r="BG11" s="585"/>
      <c r="BH11" s="585"/>
      <c r="BI11" s="585"/>
      <c r="BJ11" s="585"/>
      <c r="BK11" s="585"/>
      <c r="BL11" s="585"/>
      <c r="BM11" s="585"/>
      <c r="BN11" s="585"/>
      <c r="BO11" s="585"/>
      <c r="BP11" s="585"/>
      <c r="BQ11" s="585"/>
      <c r="BR11" s="585"/>
      <c r="BS11" s="586"/>
      <c r="BT11" s="584"/>
      <c r="BU11" s="585"/>
      <c r="BV11" s="585"/>
      <c r="BW11" s="585"/>
      <c r="BX11" s="585"/>
      <c r="BY11" s="585"/>
      <c r="BZ11" s="585"/>
      <c r="CA11" s="585"/>
      <c r="CB11" s="585"/>
      <c r="CC11" s="585"/>
      <c r="CD11" s="585"/>
      <c r="CE11" s="585"/>
      <c r="CF11" s="585"/>
      <c r="CG11" s="586"/>
      <c r="CH11" s="584"/>
      <c r="CI11" s="585"/>
      <c r="CJ11" s="585"/>
      <c r="CK11" s="585"/>
      <c r="CL11" s="585"/>
      <c r="CM11" s="585"/>
      <c r="CN11" s="585"/>
      <c r="CO11" s="585"/>
      <c r="CP11" s="585"/>
      <c r="CQ11" s="585"/>
      <c r="CR11" s="585"/>
      <c r="CS11" s="585"/>
      <c r="CT11" s="585"/>
      <c r="CU11" s="586"/>
      <c r="CV11" s="584"/>
      <c r="CW11" s="585"/>
      <c r="CX11" s="585"/>
      <c r="CY11" s="585"/>
      <c r="CZ11" s="585"/>
      <c r="DA11" s="585"/>
      <c r="DB11" s="585"/>
      <c r="DC11" s="585"/>
      <c r="DD11" s="585"/>
      <c r="DE11" s="585"/>
      <c r="DF11" s="585"/>
      <c r="DG11" s="585"/>
      <c r="DH11" s="585"/>
      <c r="DI11" s="586"/>
      <c r="DJ11" s="584"/>
      <c r="DK11" s="585"/>
      <c r="DL11" s="585"/>
      <c r="DM11" s="585"/>
      <c r="DN11" s="585"/>
      <c r="DO11" s="585"/>
      <c r="DP11" s="585"/>
      <c r="DQ11" s="585"/>
      <c r="DR11" s="585"/>
      <c r="DS11" s="585"/>
      <c r="DT11" s="585"/>
      <c r="DU11" s="585"/>
      <c r="DV11" s="585"/>
      <c r="DW11" s="586"/>
      <c r="DX11" s="584"/>
      <c r="DY11" s="585"/>
      <c r="DZ11" s="585"/>
      <c r="EA11" s="585"/>
      <c r="EB11" s="585"/>
      <c r="EC11" s="585"/>
      <c r="ED11" s="585"/>
      <c r="EE11" s="585"/>
      <c r="EF11" s="585"/>
      <c r="EG11" s="585"/>
      <c r="EH11" s="585"/>
      <c r="EI11" s="585"/>
      <c r="EJ11" s="585"/>
      <c r="EK11" s="586"/>
      <c r="EL11" s="584"/>
      <c r="EM11" s="585"/>
      <c r="EN11" s="585"/>
      <c r="EO11" s="585"/>
      <c r="EP11" s="585"/>
      <c r="EQ11" s="585"/>
      <c r="ER11" s="585"/>
      <c r="ES11" s="585"/>
      <c r="ET11" s="585"/>
      <c r="EU11" s="585"/>
      <c r="EV11" s="585"/>
      <c r="EW11" s="585"/>
      <c r="EX11" s="585"/>
      <c r="EY11" s="586"/>
    </row>
    <row r="12" spans="1:155" ht="45" customHeight="1">
      <c r="A12" s="402" t="s">
        <v>238</v>
      </c>
      <c r="B12" s="402"/>
      <c r="C12" s="402"/>
      <c r="D12" s="402"/>
      <c r="E12" s="402"/>
      <c r="F12" s="402"/>
      <c r="G12" s="402"/>
      <c r="H12" s="402"/>
      <c r="I12" s="30"/>
      <c r="J12" s="621" t="s">
        <v>239</v>
      </c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41"/>
      <c r="AR12" s="578">
        <f>AR13+AR14+AR15+AR16</f>
        <v>1919.8999999999999</v>
      </c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80"/>
      <c r="BF12" s="578">
        <f>BF13+BF14+BF15+BF16</f>
        <v>1837.5230000000001</v>
      </c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80"/>
      <c r="BT12" s="578">
        <f>BT13+BT14+BT15+BT16</f>
        <v>0</v>
      </c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80"/>
      <c r="CH12" s="578">
        <f>CH13+CH14+CH15+CH16</f>
        <v>1730.5883999999999</v>
      </c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80"/>
      <c r="CV12" s="584"/>
      <c r="CW12" s="585"/>
      <c r="CX12" s="585"/>
      <c r="CY12" s="585"/>
      <c r="CZ12" s="585"/>
      <c r="DA12" s="585"/>
      <c r="DB12" s="585"/>
      <c r="DC12" s="585"/>
      <c r="DD12" s="585"/>
      <c r="DE12" s="585"/>
      <c r="DF12" s="585"/>
      <c r="DG12" s="585"/>
      <c r="DH12" s="585"/>
      <c r="DI12" s="586"/>
      <c r="DJ12" s="584"/>
      <c r="DK12" s="585"/>
      <c r="DL12" s="585"/>
      <c r="DM12" s="585"/>
      <c r="DN12" s="585"/>
      <c r="DO12" s="585"/>
      <c r="DP12" s="585"/>
      <c r="DQ12" s="585"/>
      <c r="DR12" s="585"/>
      <c r="DS12" s="585"/>
      <c r="DT12" s="585"/>
      <c r="DU12" s="585"/>
      <c r="DV12" s="585"/>
      <c r="DW12" s="586"/>
      <c r="DX12" s="584"/>
      <c r="DY12" s="585"/>
      <c r="DZ12" s="585"/>
      <c r="EA12" s="585"/>
      <c r="EB12" s="585"/>
      <c r="EC12" s="585"/>
      <c r="ED12" s="585"/>
      <c r="EE12" s="585"/>
      <c r="EF12" s="585"/>
      <c r="EG12" s="585"/>
      <c r="EH12" s="585"/>
      <c r="EI12" s="585"/>
      <c r="EJ12" s="585"/>
      <c r="EK12" s="586"/>
      <c r="EL12" s="584"/>
      <c r="EM12" s="585"/>
      <c r="EN12" s="585"/>
      <c r="EO12" s="585"/>
      <c r="EP12" s="585"/>
      <c r="EQ12" s="585"/>
      <c r="ER12" s="585"/>
      <c r="ES12" s="585"/>
      <c r="ET12" s="585"/>
      <c r="EU12" s="585"/>
      <c r="EV12" s="585"/>
      <c r="EW12" s="585"/>
      <c r="EX12" s="585"/>
      <c r="EY12" s="586"/>
    </row>
    <row r="13" spans="1:155" ht="117.75" customHeight="1">
      <c r="A13" s="402" t="s">
        <v>240</v>
      </c>
      <c r="B13" s="402"/>
      <c r="C13" s="402"/>
      <c r="D13" s="402"/>
      <c r="E13" s="402"/>
      <c r="F13" s="402"/>
      <c r="G13" s="402"/>
      <c r="H13" s="402"/>
      <c r="I13" s="30"/>
      <c r="J13" s="621" t="s">
        <v>241</v>
      </c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40"/>
      <c r="AR13" s="578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80"/>
      <c r="BF13" s="578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80"/>
      <c r="BT13" s="578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80"/>
      <c r="CH13" s="578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80"/>
      <c r="CV13" s="584"/>
      <c r="CW13" s="585"/>
      <c r="CX13" s="585"/>
      <c r="CY13" s="585"/>
      <c r="CZ13" s="585"/>
      <c r="DA13" s="585"/>
      <c r="DB13" s="585"/>
      <c r="DC13" s="585"/>
      <c r="DD13" s="585"/>
      <c r="DE13" s="585"/>
      <c r="DF13" s="585"/>
      <c r="DG13" s="585"/>
      <c r="DH13" s="585"/>
      <c r="DI13" s="586"/>
      <c r="DJ13" s="584"/>
      <c r="DK13" s="585"/>
      <c r="DL13" s="585"/>
      <c r="DM13" s="585"/>
      <c r="DN13" s="585"/>
      <c r="DO13" s="585"/>
      <c r="DP13" s="585"/>
      <c r="DQ13" s="585"/>
      <c r="DR13" s="585"/>
      <c r="DS13" s="585"/>
      <c r="DT13" s="585"/>
      <c r="DU13" s="585"/>
      <c r="DV13" s="585"/>
      <c r="DW13" s="586"/>
      <c r="DX13" s="584"/>
      <c r="DY13" s="585"/>
      <c r="DZ13" s="585"/>
      <c r="EA13" s="585"/>
      <c r="EB13" s="585"/>
      <c r="EC13" s="585"/>
      <c r="ED13" s="585"/>
      <c r="EE13" s="585"/>
      <c r="EF13" s="585"/>
      <c r="EG13" s="585"/>
      <c r="EH13" s="585"/>
      <c r="EI13" s="585"/>
      <c r="EJ13" s="585"/>
      <c r="EK13" s="586"/>
      <c r="EL13" s="584"/>
      <c r="EM13" s="585"/>
      <c r="EN13" s="585"/>
      <c r="EO13" s="585"/>
      <c r="EP13" s="585"/>
      <c r="EQ13" s="585"/>
      <c r="ER13" s="585"/>
      <c r="ES13" s="585"/>
      <c r="ET13" s="585"/>
      <c r="EU13" s="585"/>
      <c r="EV13" s="585"/>
      <c r="EW13" s="585"/>
      <c r="EX13" s="585"/>
      <c r="EY13" s="586"/>
    </row>
    <row r="14" spans="1:155" ht="30" customHeight="1">
      <c r="A14" s="402" t="s">
        <v>242</v>
      </c>
      <c r="B14" s="402"/>
      <c r="C14" s="402"/>
      <c r="D14" s="402"/>
      <c r="E14" s="402"/>
      <c r="F14" s="402"/>
      <c r="G14" s="402"/>
      <c r="H14" s="402"/>
      <c r="I14" s="30"/>
      <c r="J14" s="621" t="s">
        <v>243</v>
      </c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40"/>
      <c r="AR14" s="578">
        <v>305.9</v>
      </c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80"/>
      <c r="BF14" s="578">
        <f>'4.9 база, рег'!BV52*0.306</f>
        <v>335.223</v>
      </c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80"/>
      <c r="BT14" s="578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80"/>
      <c r="CH14" s="578">
        <f>'4.9 база, рег'!CL52*0.306</f>
        <v>340.08840000000004</v>
      </c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80"/>
      <c r="CV14" s="584"/>
      <c r="CW14" s="585"/>
      <c r="CX14" s="585"/>
      <c r="CY14" s="585"/>
      <c r="CZ14" s="585"/>
      <c r="DA14" s="585"/>
      <c r="DB14" s="585"/>
      <c r="DC14" s="585"/>
      <c r="DD14" s="585"/>
      <c r="DE14" s="585"/>
      <c r="DF14" s="585"/>
      <c r="DG14" s="585"/>
      <c r="DH14" s="585"/>
      <c r="DI14" s="586"/>
      <c r="DJ14" s="584"/>
      <c r="DK14" s="585"/>
      <c r="DL14" s="585"/>
      <c r="DM14" s="585"/>
      <c r="DN14" s="585"/>
      <c r="DO14" s="585"/>
      <c r="DP14" s="585"/>
      <c r="DQ14" s="585"/>
      <c r="DR14" s="585"/>
      <c r="DS14" s="585"/>
      <c r="DT14" s="585"/>
      <c r="DU14" s="585"/>
      <c r="DV14" s="585"/>
      <c r="DW14" s="586"/>
      <c r="DX14" s="584"/>
      <c r="DY14" s="585"/>
      <c r="DZ14" s="585"/>
      <c r="EA14" s="585"/>
      <c r="EB14" s="585"/>
      <c r="EC14" s="585"/>
      <c r="ED14" s="585"/>
      <c r="EE14" s="585"/>
      <c r="EF14" s="585"/>
      <c r="EG14" s="585"/>
      <c r="EH14" s="585"/>
      <c r="EI14" s="585"/>
      <c r="EJ14" s="585"/>
      <c r="EK14" s="586"/>
      <c r="EL14" s="584"/>
      <c r="EM14" s="585"/>
      <c r="EN14" s="585"/>
      <c r="EO14" s="585"/>
      <c r="EP14" s="585"/>
      <c r="EQ14" s="585"/>
      <c r="ER14" s="585"/>
      <c r="ES14" s="585"/>
      <c r="ET14" s="585"/>
      <c r="EU14" s="585"/>
      <c r="EV14" s="585"/>
      <c r="EW14" s="585"/>
      <c r="EX14" s="585"/>
      <c r="EY14" s="586"/>
    </row>
    <row r="15" spans="1:155" ht="15" customHeight="1">
      <c r="A15" s="402" t="s">
        <v>244</v>
      </c>
      <c r="B15" s="402"/>
      <c r="C15" s="402"/>
      <c r="D15" s="402"/>
      <c r="E15" s="402"/>
      <c r="F15" s="402"/>
      <c r="G15" s="402"/>
      <c r="H15" s="402"/>
      <c r="I15" s="30"/>
      <c r="J15" s="559" t="s">
        <v>474</v>
      </c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60"/>
      <c r="AR15" s="578">
        <v>17.4</v>
      </c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80"/>
      <c r="BF15" s="578">
        <v>17.4</v>
      </c>
      <c r="BG15" s="579"/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  <c r="BS15" s="580"/>
      <c r="BT15" s="578"/>
      <c r="BU15" s="579"/>
      <c r="BV15" s="579"/>
      <c r="BW15" s="579"/>
      <c r="BX15" s="579"/>
      <c r="BY15" s="579"/>
      <c r="BZ15" s="579"/>
      <c r="CA15" s="579"/>
      <c r="CB15" s="579"/>
      <c r="CC15" s="579"/>
      <c r="CD15" s="579"/>
      <c r="CE15" s="579"/>
      <c r="CF15" s="579"/>
      <c r="CG15" s="580"/>
      <c r="CH15" s="578">
        <v>17.4</v>
      </c>
      <c r="CI15" s="579"/>
      <c r="CJ15" s="579"/>
      <c r="CK15" s="579"/>
      <c r="CL15" s="579"/>
      <c r="CM15" s="579"/>
      <c r="CN15" s="579"/>
      <c r="CO15" s="579"/>
      <c r="CP15" s="579"/>
      <c r="CQ15" s="579"/>
      <c r="CR15" s="579"/>
      <c r="CS15" s="579"/>
      <c r="CT15" s="579"/>
      <c r="CU15" s="580"/>
      <c r="CV15" s="584"/>
      <c r="CW15" s="585"/>
      <c r="CX15" s="585"/>
      <c r="CY15" s="585"/>
      <c r="CZ15" s="585"/>
      <c r="DA15" s="585"/>
      <c r="DB15" s="585"/>
      <c r="DC15" s="585"/>
      <c r="DD15" s="585"/>
      <c r="DE15" s="585"/>
      <c r="DF15" s="585"/>
      <c r="DG15" s="585"/>
      <c r="DH15" s="585"/>
      <c r="DI15" s="586"/>
      <c r="DJ15" s="584"/>
      <c r="DK15" s="585"/>
      <c r="DL15" s="585"/>
      <c r="DM15" s="585"/>
      <c r="DN15" s="585"/>
      <c r="DO15" s="585"/>
      <c r="DP15" s="585"/>
      <c r="DQ15" s="585"/>
      <c r="DR15" s="585"/>
      <c r="DS15" s="585"/>
      <c r="DT15" s="585"/>
      <c r="DU15" s="585"/>
      <c r="DV15" s="585"/>
      <c r="DW15" s="586"/>
      <c r="DX15" s="584"/>
      <c r="DY15" s="585"/>
      <c r="DZ15" s="585"/>
      <c r="EA15" s="585"/>
      <c r="EB15" s="585"/>
      <c r="EC15" s="585"/>
      <c r="ED15" s="585"/>
      <c r="EE15" s="585"/>
      <c r="EF15" s="585"/>
      <c r="EG15" s="585"/>
      <c r="EH15" s="585"/>
      <c r="EI15" s="585"/>
      <c r="EJ15" s="585"/>
      <c r="EK15" s="586"/>
      <c r="EL15" s="584"/>
      <c r="EM15" s="585"/>
      <c r="EN15" s="585"/>
      <c r="EO15" s="585"/>
      <c r="EP15" s="585"/>
      <c r="EQ15" s="585"/>
      <c r="ER15" s="585"/>
      <c r="ES15" s="585"/>
      <c r="ET15" s="585"/>
      <c r="EU15" s="585"/>
      <c r="EV15" s="585"/>
      <c r="EW15" s="585"/>
      <c r="EX15" s="585"/>
      <c r="EY15" s="586"/>
    </row>
    <row r="16" spans="1:155" ht="15" customHeight="1">
      <c r="A16" s="402" t="s">
        <v>244</v>
      </c>
      <c r="B16" s="402"/>
      <c r="C16" s="402"/>
      <c r="D16" s="402"/>
      <c r="E16" s="402"/>
      <c r="F16" s="402"/>
      <c r="G16" s="402"/>
      <c r="H16" s="402"/>
      <c r="I16" s="30"/>
      <c r="J16" s="559" t="s">
        <v>281</v>
      </c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60"/>
      <c r="AR16" s="578">
        <v>1596.6</v>
      </c>
      <c r="AS16" s="579"/>
      <c r="AT16" s="579"/>
      <c r="AU16" s="579"/>
      <c r="AV16" s="579"/>
      <c r="AW16" s="579"/>
      <c r="AX16" s="579"/>
      <c r="AY16" s="579"/>
      <c r="AZ16" s="579"/>
      <c r="BA16" s="579"/>
      <c r="BB16" s="579"/>
      <c r="BC16" s="579"/>
      <c r="BD16" s="579"/>
      <c r="BE16" s="580"/>
      <c r="BF16" s="578">
        <v>1484.9</v>
      </c>
      <c r="BG16" s="579"/>
      <c r="BH16" s="579"/>
      <c r="BI16" s="579"/>
      <c r="BJ16" s="579"/>
      <c r="BK16" s="579"/>
      <c r="BL16" s="579"/>
      <c r="BM16" s="579"/>
      <c r="BN16" s="579"/>
      <c r="BO16" s="579"/>
      <c r="BP16" s="579"/>
      <c r="BQ16" s="579"/>
      <c r="BR16" s="579"/>
      <c r="BS16" s="580"/>
      <c r="BT16" s="578"/>
      <c r="BU16" s="579"/>
      <c r="BV16" s="579"/>
      <c r="BW16" s="579"/>
      <c r="BX16" s="579"/>
      <c r="BY16" s="579"/>
      <c r="BZ16" s="579"/>
      <c r="CA16" s="579"/>
      <c r="CB16" s="579"/>
      <c r="CC16" s="579"/>
      <c r="CD16" s="579"/>
      <c r="CE16" s="579"/>
      <c r="CF16" s="579"/>
      <c r="CG16" s="580"/>
      <c r="CH16" s="578">
        <v>1373.1</v>
      </c>
      <c r="CI16" s="579"/>
      <c r="CJ16" s="579"/>
      <c r="CK16" s="579"/>
      <c r="CL16" s="579"/>
      <c r="CM16" s="579"/>
      <c r="CN16" s="579"/>
      <c r="CO16" s="579"/>
      <c r="CP16" s="579"/>
      <c r="CQ16" s="579"/>
      <c r="CR16" s="579"/>
      <c r="CS16" s="579"/>
      <c r="CT16" s="579"/>
      <c r="CU16" s="580"/>
      <c r="CV16" s="584"/>
      <c r="CW16" s="585"/>
      <c r="CX16" s="585"/>
      <c r="CY16" s="585"/>
      <c r="CZ16" s="585"/>
      <c r="DA16" s="585"/>
      <c r="DB16" s="585"/>
      <c r="DC16" s="585"/>
      <c r="DD16" s="585"/>
      <c r="DE16" s="585"/>
      <c r="DF16" s="585"/>
      <c r="DG16" s="585"/>
      <c r="DH16" s="585"/>
      <c r="DI16" s="586"/>
      <c r="DJ16" s="584"/>
      <c r="DK16" s="585"/>
      <c r="DL16" s="585"/>
      <c r="DM16" s="585"/>
      <c r="DN16" s="585"/>
      <c r="DO16" s="585"/>
      <c r="DP16" s="585"/>
      <c r="DQ16" s="585"/>
      <c r="DR16" s="585"/>
      <c r="DS16" s="585"/>
      <c r="DT16" s="585"/>
      <c r="DU16" s="585"/>
      <c r="DV16" s="585"/>
      <c r="DW16" s="586"/>
      <c r="DX16" s="584"/>
      <c r="DY16" s="585"/>
      <c r="DZ16" s="585"/>
      <c r="EA16" s="585"/>
      <c r="EB16" s="585"/>
      <c r="EC16" s="585"/>
      <c r="ED16" s="585"/>
      <c r="EE16" s="585"/>
      <c r="EF16" s="585"/>
      <c r="EG16" s="585"/>
      <c r="EH16" s="585"/>
      <c r="EI16" s="585"/>
      <c r="EJ16" s="585"/>
      <c r="EK16" s="586"/>
      <c r="EL16" s="584"/>
      <c r="EM16" s="585"/>
      <c r="EN16" s="585"/>
      <c r="EO16" s="585"/>
      <c r="EP16" s="585"/>
      <c r="EQ16" s="585"/>
      <c r="ER16" s="585"/>
      <c r="ES16" s="585"/>
      <c r="ET16" s="585"/>
      <c r="EU16" s="585"/>
      <c r="EV16" s="585"/>
      <c r="EW16" s="585"/>
      <c r="EX16" s="585"/>
      <c r="EY16" s="586"/>
    </row>
    <row r="17" spans="1:155" ht="30" customHeight="1">
      <c r="A17" s="402" t="s">
        <v>245</v>
      </c>
      <c r="B17" s="402"/>
      <c r="C17" s="402"/>
      <c r="D17" s="402"/>
      <c r="E17" s="402"/>
      <c r="F17" s="402"/>
      <c r="G17" s="402"/>
      <c r="H17" s="402"/>
      <c r="I17" s="30"/>
      <c r="J17" s="621" t="s">
        <v>246</v>
      </c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40"/>
      <c r="AR17" s="578"/>
      <c r="AS17" s="579"/>
      <c r="AT17" s="579"/>
      <c r="AU17" s="579"/>
      <c r="AV17" s="579"/>
      <c r="AW17" s="579"/>
      <c r="AX17" s="579"/>
      <c r="AY17" s="579"/>
      <c r="AZ17" s="579"/>
      <c r="BA17" s="579"/>
      <c r="BB17" s="579"/>
      <c r="BC17" s="579"/>
      <c r="BD17" s="579"/>
      <c r="BE17" s="580"/>
      <c r="BF17" s="578"/>
      <c r="BG17" s="579"/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80"/>
      <c r="BT17" s="578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79"/>
      <c r="CG17" s="580"/>
      <c r="CH17" s="578"/>
      <c r="CI17" s="579"/>
      <c r="CJ17" s="579"/>
      <c r="CK17" s="579"/>
      <c r="CL17" s="579"/>
      <c r="CM17" s="579"/>
      <c r="CN17" s="579"/>
      <c r="CO17" s="579"/>
      <c r="CP17" s="579"/>
      <c r="CQ17" s="579"/>
      <c r="CR17" s="579"/>
      <c r="CS17" s="579"/>
      <c r="CT17" s="579"/>
      <c r="CU17" s="580"/>
      <c r="CV17" s="584"/>
      <c r="CW17" s="585"/>
      <c r="CX17" s="585"/>
      <c r="CY17" s="585"/>
      <c r="CZ17" s="585"/>
      <c r="DA17" s="585"/>
      <c r="DB17" s="585"/>
      <c r="DC17" s="585"/>
      <c r="DD17" s="585"/>
      <c r="DE17" s="585"/>
      <c r="DF17" s="585"/>
      <c r="DG17" s="585"/>
      <c r="DH17" s="585"/>
      <c r="DI17" s="586"/>
      <c r="DJ17" s="584"/>
      <c r="DK17" s="585"/>
      <c r="DL17" s="585"/>
      <c r="DM17" s="585"/>
      <c r="DN17" s="585"/>
      <c r="DO17" s="585"/>
      <c r="DP17" s="585"/>
      <c r="DQ17" s="585"/>
      <c r="DR17" s="585"/>
      <c r="DS17" s="585"/>
      <c r="DT17" s="585"/>
      <c r="DU17" s="585"/>
      <c r="DV17" s="585"/>
      <c r="DW17" s="586"/>
      <c r="DX17" s="584"/>
      <c r="DY17" s="585"/>
      <c r="DZ17" s="585"/>
      <c r="EA17" s="585"/>
      <c r="EB17" s="585"/>
      <c r="EC17" s="585"/>
      <c r="ED17" s="585"/>
      <c r="EE17" s="585"/>
      <c r="EF17" s="585"/>
      <c r="EG17" s="585"/>
      <c r="EH17" s="585"/>
      <c r="EI17" s="585"/>
      <c r="EJ17" s="585"/>
      <c r="EK17" s="586"/>
      <c r="EL17" s="584"/>
      <c r="EM17" s="585"/>
      <c r="EN17" s="585"/>
      <c r="EO17" s="585"/>
      <c r="EP17" s="585"/>
      <c r="EQ17" s="585"/>
      <c r="ER17" s="585"/>
      <c r="ES17" s="585"/>
      <c r="ET17" s="585"/>
      <c r="EU17" s="585"/>
      <c r="EV17" s="585"/>
      <c r="EW17" s="585"/>
      <c r="EX17" s="585"/>
      <c r="EY17" s="586"/>
    </row>
    <row r="18" spans="1:155" ht="30" customHeight="1">
      <c r="A18" s="402" t="s">
        <v>247</v>
      </c>
      <c r="B18" s="402"/>
      <c r="C18" s="402"/>
      <c r="D18" s="402"/>
      <c r="E18" s="402"/>
      <c r="F18" s="402"/>
      <c r="G18" s="402"/>
      <c r="H18" s="402"/>
      <c r="I18" s="30"/>
      <c r="J18" s="621" t="s">
        <v>248</v>
      </c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40"/>
      <c r="AR18" s="578"/>
      <c r="AS18" s="579"/>
      <c r="AT18" s="579"/>
      <c r="AU18" s="579"/>
      <c r="AV18" s="579"/>
      <c r="AW18" s="579"/>
      <c r="AX18" s="579"/>
      <c r="AY18" s="579"/>
      <c r="AZ18" s="579"/>
      <c r="BA18" s="579"/>
      <c r="BB18" s="579"/>
      <c r="BC18" s="579"/>
      <c r="BD18" s="579"/>
      <c r="BE18" s="580"/>
      <c r="BF18" s="578"/>
      <c r="BG18" s="579"/>
      <c r="BH18" s="579"/>
      <c r="BI18" s="579"/>
      <c r="BJ18" s="579"/>
      <c r="BK18" s="579"/>
      <c r="BL18" s="579"/>
      <c r="BM18" s="579"/>
      <c r="BN18" s="579"/>
      <c r="BO18" s="579"/>
      <c r="BP18" s="579"/>
      <c r="BQ18" s="579"/>
      <c r="BR18" s="579"/>
      <c r="BS18" s="580"/>
      <c r="BT18" s="578"/>
      <c r="BU18" s="579"/>
      <c r="BV18" s="579"/>
      <c r="BW18" s="579"/>
      <c r="BX18" s="579"/>
      <c r="BY18" s="579"/>
      <c r="BZ18" s="579"/>
      <c r="CA18" s="579"/>
      <c r="CB18" s="579"/>
      <c r="CC18" s="579"/>
      <c r="CD18" s="579"/>
      <c r="CE18" s="579"/>
      <c r="CF18" s="579"/>
      <c r="CG18" s="580"/>
      <c r="CH18" s="578"/>
      <c r="CI18" s="579"/>
      <c r="CJ18" s="579"/>
      <c r="CK18" s="579"/>
      <c r="CL18" s="579"/>
      <c r="CM18" s="579"/>
      <c r="CN18" s="579"/>
      <c r="CO18" s="579"/>
      <c r="CP18" s="579"/>
      <c r="CQ18" s="579"/>
      <c r="CR18" s="579"/>
      <c r="CS18" s="579"/>
      <c r="CT18" s="579"/>
      <c r="CU18" s="580"/>
      <c r="CV18" s="584"/>
      <c r="CW18" s="585"/>
      <c r="CX18" s="585"/>
      <c r="CY18" s="585"/>
      <c r="CZ18" s="585"/>
      <c r="DA18" s="585"/>
      <c r="DB18" s="585"/>
      <c r="DC18" s="585"/>
      <c r="DD18" s="585"/>
      <c r="DE18" s="585"/>
      <c r="DF18" s="585"/>
      <c r="DG18" s="585"/>
      <c r="DH18" s="585"/>
      <c r="DI18" s="586"/>
      <c r="DJ18" s="584"/>
      <c r="DK18" s="585"/>
      <c r="DL18" s="585"/>
      <c r="DM18" s="585"/>
      <c r="DN18" s="585"/>
      <c r="DO18" s="585"/>
      <c r="DP18" s="585"/>
      <c r="DQ18" s="585"/>
      <c r="DR18" s="585"/>
      <c r="DS18" s="585"/>
      <c r="DT18" s="585"/>
      <c r="DU18" s="585"/>
      <c r="DV18" s="585"/>
      <c r="DW18" s="586"/>
      <c r="DX18" s="584"/>
      <c r="DY18" s="585"/>
      <c r="DZ18" s="585"/>
      <c r="EA18" s="585"/>
      <c r="EB18" s="585"/>
      <c r="EC18" s="585"/>
      <c r="ED18" s="585"/>
      <c r="EE18" s="585"/>
      <c r="EF18" s="585"/>
      <c r="EG18" s="585"/>
      <c r="EH18" s="585"/>
      <c r="EI18" s="585"/>
      <c r="EJ18" s="585"/>
      <c r="EK18" s="586"/>
      <c r="EL18" s="584"/>
      <c r="EM18" s="585"/>
      <c r="EN18" s="585"/>
      <c r="EO18" s="585"/>
      <c r="EP18" s="585"/>
      <c r="EQ18" s="585"/>
      <c r="ER18" s="585"/>
      <c r="ES18" s="585"/>
      <c r="ET18" s="585"/>
      <c r="EU18" s="585"/>
      <c r="EV18" s="585"/>
      <c r="EW18" s="585"/>
      <c r="EX18" s="585"/>
      <c r="EY18" s="586"/>
    </row>
    <row r="19" spans="1:155" ht="30" customHeight="1">
      <c r="A19" s="402" t="s">
        <v>249</v>
      </c>
      <c r="B19" s="402"/>
      <c r="C19" s="402"/>
      <c r="D19" s="402"/>
      <c r="E19" s="402"/>
      <c r="F19" s="402"/>
      <c r="G19" s="402"/>
      <c r="H19" s="402"/>
      <c r="I19" s="30"/>
      <c r="J19" s="621" t="s">
        <v>250</v>
      </c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1"/>
      <c r="AQ19" s="41"/>
      <c r="AR19" s="578">
        <v>5078.4</v>
      </c>
      <c r="AS19" s="579"/>
      <c r="AT19" s="579"/>
      <c r="AU19" s="579"/>
      <c r="AV19" s="579"/>
      <c r="AW19" s="579"/>
      <c r="AX19" s="579"/>
      <c r="AY19" s="579"/>
      <c r="AZ19" s="579"/>
      <c r="BA19" s="579"/>
      <c r="BB19" s="579"/>
      <c r="BC19" s="579"/>
      <c r="BD19" s="579"/>
      <c r="BE19" s="580"/>
      <c r="BF19" s="578">
        <v>5078.4</v>
      </c>
      <c r="BG19" s="579"/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80"/>
      <c r="BT19" s="578"/>
      <c r="BU19" s="579"/>
      <c r="BV19" s="579"/>
      <c r="BW19" s="579"/>
      <c r="BX19" s="579"/>
      <c r="BY19" s="579"/>
      <c r="BZ19" s="579"/>
      <c r="CA19" s="579"/>
      <c r="CB19" s="579"/>
      <c r="CC19" s="579"/>
      <c r="CD19" s="579"/>
      <c r="CE19" s="579"/>
      <c r="CF19" s="579"/>
      <c r="CG19" s="580"/>
      <c r="CH19" s="578">
        <v>5078.4</v>
      </c>
      <c r="CI19" s="579"/>
      <c r="CJ19" s="579"/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80"/>
      <c r="CV19" s="584"/>
      <c r="CW19" s="585"/>
      <c r="CX19" s="585"/>
      <c r="CY19" s="585"/>
      <c r="CZ19" s="585"/>
      <c r="DA19" s="585"/>
      <c r="DB19" s="585"/>
      <c r="DC19" s="585"/>
      <c r="DD19" s="585"/>
      <c r="DE19" s="585"/>
      <c r="DF19" s="585"/>
      <c r="DG19" s="585"/>
      <c r="DH19" s="585"/>
      <c r="DI19" s="586"/>
      <c r="DJ19" s="584"/>
      <c r="DK19" s="585"/>
      <c r="DL19" s="585"/>
      <c r="DM19" s="585"/>
      <c r="DN19" s="585"/>
      <c r="DO19" s="585"/>
      <c r="DP19" s="585"/>
      <c r="DQ19" s="585"/>
      <c r="DR19" s="585"/>
      <c r="DS19" s="585"/>
      <c r="DT19" s="585"/>
      <c r="DU19" s="585"/>
      <c r="DV19" s="585"/>
      <c r="DW19" s="586"/>
      <c r="DX19" s="584"/>
      <c r="DY19" s="585"/>
      <c r="DZ19" s="585"/>
      <c r="EA19" s="585"/>
      <c r="EB19" s="585"/>
      <c r="EC19" s="585"/>
      <c r="ED19" s="585"/>
      <c r="EE19" s="585"/>
      <c r="EF19" s="585"/>
      <c r="EG19" s="585"/>
      <c r="EH19" s="585"/>
      <c r="EI19" s="585"/>
      <c r="EJ19" s="585"/>
      <c r="EK19" s="586"/>
      <c r="EL19" s="584"/>
      <c r="EM19" s="585"/>
      <c r="EN19" s="585"/>
      <c r="EO19" s="585"/>
      <c r="EP19" s="585"/>
      <c r="EQ19" s="585"/>
      <c r="ER19" s="585"/>
      <c r="ES19" s="585"/>
      <c r="ET19" s="585"/>
      <c r="EU19" s="585"/>
      <c r="EV19" s="585"/>
      <c r="EW19" s="585"/>
      <c r="EX19" s="585"/>
      <c r="EY19" s="586"/>
    </row>
    <row r="20" spans="1:155" ht="60" customHeight="1">
      <c r="A20" s="402" t="s">
        <v>251</v>
      </c>
      <c r="B20" s="402"/>
      <c r="C20" s="402"/>
      <c r="D20" s="402"/>
      <c r="E20" s="402"/>
      <c r="F20" s="402"/>
      <c r="G20" s="402"/>
      <c r="H20" s="402"/>
      <c r="I20" s="30"/>
      <c r="J20" s="622" t="s">
        <v>252</v>
      </c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622"/>
      <c r="AH20" s="622"/>
      <c r="AI20" s="622"/>
      <c r="AJ20" s="622"/>
      <c r="AK20" s="622"/>
      <c r="AL20" s="622"/>
      <c r="AM20" s="622"/>
      <c r="AN20" s="622"/>
      <c r="AO20" s="622"/>
      <c r="AP20" s="622"/>
      <c r="AQ20" s="42"/>
      <c r="AR20" s="578"/>
      <c r="AS20" s="579"/>
      <c r="AT20" s="579"/>
      <c r="AU20" s="579"/>
      <c r="AV20" s="579"/>
      <c r="AW20" s="579"/>
      <c r="AX20" s="579"/>
      <c r="AY20" s="579"/>
      <c r="AZ20" s="579"/>
      <c r="BA20" s="579"/>
      <c r="BB20" s="579"/>
      <c r="BC20" s="579"/>
      <c r="BD20" s="579"/>
      <c r="BE20" s="580"/>
      <c r="BF20" s="578"/>
      <c r="BG20" s="579"/>
      <c r="BH20" s="579"/>
      <c r="BI20" s="579"/>
      <c r="BJ20" s="579"/>
      <c r="BK20" s="579"/>
      <c r="BL20" s="579"/>
      <c r="BM20" s="579"/>
      <c r="BN20" s="579"/>
      <c r="BO20" s="579"/>
      <c r="BP20" s="579"/>
      <c r="BQ20" s="579"/>
      <c r="BR20" s="579"/>
      <c r="BS20" s="580"/>
      <c r="BT20" s="578"/>
      <c r="BU20" s="579"/>
      <c r="BV20" s="579"/>
      <c r="BW20" s="579"/>
      <c r="BX20" s="579"/>
      <c r="BY20" s="579"/>
      <c r="BZ20" s="579"/>
      <c r="CA20" s="579"/>
      <c r="CB20" s="579"/>
      <c r="CC20" s="579"/>
      <c r="CD20" s="579"/>
      <c r="CE20" s="579"/>
      <c r="CF20" s="579"/>
      <c r="CG20" s="580"/>
      <c r="CH20" s="578"/>
      <c r="CI20" s="579"/>
      <c r="CJ20" s="579"/>
      <c r="CK20" s="579"/>
      <c r="CL20" s="579"/>
      <c r="CM20" s="579"/>
      <c r="CN20" s="579"/>
      <c r="CO20" s="579"/>
      <c r="CP20" s="579"/>
      <c r="CQ20" s="579"/>
      <c r="CR20" s="579"/>
      <c r="CS20" s="579"/>
      <c r="CT20" s="579"/>
      <c r="CU20" s="580"/>
      <c r="CV20" s="584"/>
      <c r="CW20" s="585"/>
      <c r="CX20" s="585"/>
      <c r="CY20" s="585"/>
      <c r="CZ20" s="585"/>
      <c r="DA20" s="585"/>
      <c r="DB20" s="585"/>
      <c r="DC20" s="585"/>
      <c r="DD20" s="585"/>
      <c r="DE20" s="585"/>
      <c r="DF20" s="585"/>
      <c r="DG20" s="585"/>
      <c r="DH20" s="585"/>
      <c r="DI20" s="586"/>
      <c r="DJ20" s="584"/>
      <c r="DK20" s="585"/>
      <c r="DL20" s="585"/>
      <c r="DM20" s="585"/>
      <c r="DN20" s="585"/>
      <c r="DO20" s="585"/>
      <c r="DP20" s="585"/>
      <c r="DQ20" s="585"/>
      <c r="DR20" s="585"/>
      <c r="DS20" s="585"/>
      <c r="DT20" s="585"/>
      <c r="DU20" s="585"/>
      <c r="DV20" s="585"/>
      <c r="DW20" s="586"/>
      <c r="DX20" s="584"/>
      <c r="DY20" s="585"/>
      <c r="DZ20" s="585"/>
      <c r="EA20" s="585"/>
      <c r="EB20" s="585"/>
      <c r="EC20" s="585"/>
      <c r="ED20" s="585"/>
      <c r="EE20" s="585"/>
      <c r="EF20" s="585"/>
      <c r="EG20" s="585"/>
      <c r="EH20" s="585"/>
      <c r="EI20" s="585"/>
      <c r="EJ20" s="585"/>
      <c r="EK20" s="586"/>
      <c r="EL20" s="584"/>
      <c r="EM20" s="585"/>
      <c r="EN20" s="585"/>
      <c r="EO20" s="585"/>
      <c r="EP20" s="585"/>
      <c r="EQ20" s="585"/>
      <c r="ER20" s="585"/>
      <c r="ES20" s="585"/>
      <c r="ET20" s="585"/>
      <c r="EU20" s="585"/>
      <c r="EV20" s="585"/>
      <c r="EW20" s="585"/>
      <c r="EX20" s="585"/>
      <c r="EY20" s="586"/>
    </row>
    <row r="21" spans="1:155" ht="15" customHeight="1">
      <c r="A21" s="402"/>
      <c r="B21" s="402"/>
      <c r="C21" s="402"/>
      <c r="D21" s="402"/>
      <c r="E21" s="402"/>
      <c r="F21" s="402"/>
      <c r="G21" s="402"/>
      <c r="H21" s="402"/>
      <c r="I21" s="30"/>
      <c r="J21" s="559" t="s">
        <v>253</v>
      </c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60"/>
      <c r="AR21" s="578"/>
      <c r="AS21" s="579"/>
      <c r="AT21" s="579"/>
      <c r="AU21" s="579"/>
      <c r="AV21" s="579"/>
      <c r="AW21" s="579"/>
      <c r="AX21" s="579"/>
      <c r="AY21" s="579"/>
      <c r="AZ21" s="579"/>
      <c r="BA21" s="579"/>
      <c r="BB21" s="579"/>
      <c r="BC21" s="579"/>
      <c r="BD21" s="579"/>
      <c r="BE21" s="580"/>
      <c r="BF21" s="578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80"/>
      <c r="BT21" s="578"/>
      <c r="BU21" s="579"/>
      <c r="BV21" s="579"/>
      <c r="BW21" s="579"/>
      <c r="BX21" s="579"/>
      <c r="BY21" s="579"/>
      <c r="BZ21" s="579"/>
      <c r="CA21" s="579"/>
      <c r="CB21" s="579"/>
      <c r="CC21" s="579"/>
      <c r="CD21" s="579"/>
      <c r="CE21" s="579"/>
      <c r="CF21" s="579"/>
      <c r="CG21" s="580"/>
      <c r="CH21" s="578"/>
      <c r="CI21" s="579"/>
      <c r="CJ21" s="579"/>
      <c r="CK21" s="579"/>
      <c r="CL21" s="579"/>
      <c r="CM21" s="579"/>
      <c r="CN21" s="579"/>
      <c r="CO21" s="579"/>
      <c r="CP21" s="579"/>
      <c r="CQ21" s="579"/>
      <c r="CR21" s="579"/>
      <c r="CS21" s="579"/>
      <c r="CT21" s="579"/>
      <c r="CU21" s="580"/>
      <c r="CV21" s="584"/>
      <c r="CW21" s="585"/>
      <c r="CX21" s="585"/>
      <c r="CY21" s="585"/>
      <c r="CZ21" s="585"/>
      <c r="DA21" s="585"/>
      <c r="DB21" s="585"/>
      <c r="DC21" s="585"/>
      <c r="DD21" s="585"/>
      <c r="DE21" s="585"/>
      <c r="DF21" s="585"/>
      <c r="DG21" s="585"/>
      <c r="DH21" s="585"/>
      <c r="DI21" s="586"/>
      <c r="DJ21" s="584"/>
      <c r="DK21" s="585"/>
      <c r="DL21" s="585"/>
      <c r="DM21" s="585"/>
      <c r="DN21" s="585"/>
      <c r="DO21" s="585"/>
      <c r="DP21" s="585"/>
      <c r="DQ21" s="585"/>
      <c r="DR21" s="585"/>
      <c r="DS21" s="585"/>
      <c r="DT21" s="585"/>
      <c r="DU21" s="585"/>
      <c r="DV21" s="585"/>
      <c r="DW21" s="586"/>
      <c r="DX21" s="584"/>
      <c r="DY21" s="585"/>
      <c r="DZ21" s="585"/>
      <c r="EA21" s="585"/>
      <c r="EB21" s="585"/>
      <c r="EC21" s="585"/>
      <c r="ED21" s="585"/>
      <c r="EE21" s="585"/>
      <c r="EF21" s="585"/>
      <c r="EG21" s="585"/>
      <c r="EH21" s="585"/>
      <c r="EI21" s="585"/>
      <c r="EJ21" s="585"/>
      <c r="EK21" s="586"/>
      <c r="EL21" s="584"/>
      <c r="EM21" s="585"/>
      <c r="EN21" s="585"/>
      <c r="EO21" s="585"/>
      <c r="EP21" s="585"/>
      <c r="EQ21" s="585"/>
      <c r="ER21" s="585"/>
      <c r="ES21" s="585"/>
      <c r="ET21" s="585"/>
      <c r="EU21" s="585"/>
      <c r="EV21" s="585"/>
      <c r="EW21" s="585"/>
      <c r="EX21" s="585"/>
      <c r="EY21" s="586"/>
    </row>
    <row r="22" spans="1:155" ht="15" customHeight="1">
      <c r="A22" s="402" t="s">
        <v>868</v>
      </c>
      <c r="B22" s="402"/>
      <c r="C22" s="402"/>
      <c r="D22" s="402"/>
      <c r="E22" s="402"/>
      <c r="F22" s="402"/>
      <c r="G22" s="402"/>
      <c r="H22" s="402"/>
      <c r="I22" s="30"/>
      <c r="J22" s="559" t="s">
        <v>254</v>
      </c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59"/>
      <c r="AO22" s="559"/>
      <c r="AP22" s="559"/>
      <c r="AQ22" s="560"/>
      <c r="AR22" s="578"/>
      <c r="AS22" s="579"/>
      <c r="AT22" s="579"/>
      <c r="AU22" s="579"/>
      <c r="AV22" s="579"/>
      <c r="AW22" s="579"/>
      <c r="AX22" s="579"/>
      <c r="AY22" s="579"/>
      <c r="AZ22" s="579"/>
      <c r="BA22" s="579"/>
      <c r="BB22" s="579"/>
      <c r="BC22" s="579"/>
      <c r="BD22" s="579"/>
      <c r="BE22" s="580"/>
      <c r="BF22" s="578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80"/>
      <c r="BT22" s="578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79"/>
      <c r="CF22" s="579"/>
      <c r="CG22" s="580"/>
      <c r="CH22" s="578"/>
      <c r="CI22" s="579"/>
      <c r="CJ22" s="579"/>
      <c r="CK22" s="579"/>
      <c r="CL22" s="579"/>
      <c r="CM22" s="579"/>
      <c r="CN22" s="579"/>
      <c r="CO22" s="579"/>
      <c r="CP22" s="579"/>
      <c r="CQ22" s="579"/>
      <c r="CR22" s="579"/>
      <c r="CS22" s="579"/>
      <c r="CT22" s="579"/>
      <c r="CU22" s="580"/>
      <c r="CV22" s="584"/>
      <c r="CW22" s="585"/>
      <c r="CX22" s="585"/>
      <c r="CY22" s="585"/>
      <c r="CZ22" s="585"/>
      <c r="DA22" s="585"/>
      <c r="DB22" s="585"/>
      <c r="DC22" s="585"/>
      <c r="DD22" s="585"/>
      <c r="DE22" s="585"/>
      <c r="DF22" s="585"/>
      <c r="DG22" s="585"/>
      <c r="DH22" s="585"/>
      <c r="DI22" s="586"/>
      <c r="DJ22" s="584"/>
      <c r="DK22" s="585"/>
      <c r="DL22" s="585"/>
      <c r="DM22" s="585"/>
      <c r="DN22" s="585"/>
      <c r="DO22" s="585"/>
      <c r="DP22" s="585"/>
      <c r="DQ22" s="585"/>
      <c r="DR22" s="585"/>
      <c r="DS22" s="585"/>
      <c r="DT22" s="585"/>
      <c r="DU22" s="585"/>
      <c r="DV22" s="585"/>
      <c r="DW22" s="586"/>
      <c r="DX22" s="584"/>
      <c r="DY22" s="585"/>
      <c r="DZ22" s="585"/>
      <c r="EA22" s="585"/>
      <c r="EB22" s="585"/>
      <c r="EC22" s="585"/>
      <c r="ED22" s="585"/>
      <c r="EE22" s="585"/>
      <c r="EF22" s="585"/>
      <c r="EG22" s="585"/>
      <c r="EH22" s="585"/>
      <c r="EI22" s="585"/>
      <c r="EJ22" s="585"/>
      <c r="EK22" s="586"/>
      <c r="EL22" s="584"/>
      <c r="EM22" s="585"/>
      <c r="EN22" s="585"/>
      <c r="EO22" s="585"/>
      <c r="EP22" s="585"/>
      <c r="EQ22" s="585"/>
      <c r="ER22" s="585"/>
      <c r="ES22" s="585"/>
      <c r="ET22" s="585"/>
      <c r="EU22" s="585"/>
      <c r="EV22" s="585"/>
      <c r="EW22" s="585"/>
      <c r="EX22" s="585"/>
      <c r="EY22" s="586"/>
    </row>
    <row r="23" spans="1:155" ht="90" customHeight="1">
      <c r="A23" s="402" t="s">
        <v>869</v>
      </c>
      <c r="B23" s="402"/>
      <c r="C23" s="402"/>
      <c r="D23" s="402"/>
      <c r="E23" s="402"/>
      <c r="F23" s="402"/>
      <c r="G23" s="402"/>
      <c r="H23" s="402"/>
      <c r="I23" s="30"/>
      <c r="J23" s="622" t="s">
        <v>255</v>
      </c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/>
      <c r="AQ23" s="43"/>
      <c r="AR23" s="578"/>
      <c r="AS23" s="579"/>
      <c r="AT23" s="579"/>
      <c r="AU23" s="579"/>
      <c r="AV23" s="579"/>
      <c r="AW23" s="579"/>
      <c r="AX23" s="579"/>
      <c r="AY23" s="579"/>
      <c r="AZ23" s="579"/>
      <c r="BA23" s="579"/>
      <c r="BB23" s="579"/>
      <c r="BC23" s="579"/>
      <c r="BD23" s="579"/>
      <c r="BE23" s="580"/>
      <c r="BF23" s="578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80"/>
      <c r="BT23" s="578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80"/>
      <c r="CH23" s="578"/>
      <c r="CI23" s="579"/>
      <c r="CJ23" s="579"/>
      <c r="CK23" s="579"/>
      <c r="CL23" s="579"/>
      <c r="CM23" s="579"/>
      <c r="CN23" s="579"/>
      <c r="CO23" s="579"/>
      <c r="CP23" s="579"/>
      <c r="CQ23" s="579"/>
      <c r="CR23" s="579"/>
      <c r="CS23" s="579"/>
      <c r="CT23" s="579"/>
      <c r="CU23" s="580"/>
      <c r="CV23" s="584"/>
      <c r="CW23" s="585"/>
      <c r="CX23" s="585"/>
      <c r="CY23" s="585"/>
      <c r="CZ23" s="585"/>
      <c r="DA23" s="585"/>
      <c r="DB23" s="585"/>
      <c r="DC23" s="585"/>
      <c r="DD23" s="585"/>
      <c r="DE23" s="585"/>
      <c r="DF23" s="585"/>
      <c r="DG23" s="585"/>
      <c r="DH23" s="585"/>
      <c r="DI23" s="586"/>
      <c r="DJ23" s="584"/>
      <c r="DK23" s="585"/>
      <c r="DL23" s="585"/>
      <c r="DM23" s="585"/>
      <c r="DN23" s="585"/>
      <c r="DO23" s="585"/>
      <c r="DP23" s="585"/>
      <c r="DQ23" s="585"/>
      <c r="DR23" s="585"/>
      <c r="DS23" s="585"/>
      <c r="DT23" s="585"/>
      <c r="DU23" s="585"/>
      <c r="DV23" s="585"/>
      <c r="DW23" s="586"/>
      <c r="DX23" s="584"/>
      <c r="DY23" s="585"/>
      <c r="DZ23" s="585"/>
      <c r="EA23" s="585"/>
      <c r="EB23" s="585"/>
      <c r="EC23" s="585"/>
      <c r="ED23" s="585"/>
      <c r="EE23" s="585"/>
      <c r="EF23" s="585"/>
      <c r="EG23" s="585"/>
      <c r="EH23" s="585"/>
      <c r="EI23" s="585"/>
      <c r="EJ23" s="585"/>
      <c r="EK23" s="586"/>
      <c r="EL23" s="584"/>
      <c r="EM23" s="585"/>
      <c r="EN23" s="585"/>
      <c r="EO23" s="585"/>
      <c r="EP23" s="585"/>
      <c r="EQ23" s="585"/>
      <c r="ER23" s="585"/>
      <c r="ES23" s="585"/>
      <c r="ET23" s="585"/>
      <c r="EU23" s="585"/>
      <c r="EV23" s="585"/>
      <c r="EW23" s="585"/>
      <c r="EX23" s="585"/>
      <c r="EY23" s="586"/>
    </row>
    <row r="24" spans="1:155" ht="30" customHeight="1">
      <c r="A24" s="402" t="s">
        <v>871</v>
      </c>
      <c r="B24" s="402"/>
      <c r="C24" s="402"/>
      <c r="D24" s="402"/>
      <c r="E24" s="402"/>
      <c r="F24" s="402"/>
      <c r="G24" s="402"/>
      <c r="H24" s="402"/>
      <c r="I24" s="30"/>
      <c r="J24" s="621" t="s">
        <v>256</v>
      </c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621"/>
      <c r="AQ24" s="43"/>
      <c r="AR24" s="578">
        <f>AR12+AR19</f>
        <v>6998.299999999999</v>
      </c>
      <c r="AS24" s="579"/>
      <c r="AT24" s="579"/>
      <c r="AU24" s="579"/>
      <c r="AV24" s="579"/>
      <c r="AW24" s="579"/>
      <c r="AX24" s="579"/>
      <c r="AY24" s="579"/>
      <c r="AZ24" s="579"/>
      <c r="BA24" s="579"/>
      <c r="BB24" s="579"/>
      <c r="BC24" s="579"/>
      <c r="BD24" s="579"/>
      <c r="BE24" s="580"/>
      <c r="BF24" s="578">
        <f>BF12+BF19</f>
        <v>6915.923</v>
      </c>
      <c r="BG24" s="579"/>
      <c r="BH24" s="579"/>
      <c r="BI24" s="579"/>
      <c r="BJ24" s="579"/>
      <c r="BK24" s="579"/>
      <c r="BL24" s="579"/>
      <c r="BM24" s="579"/>
      <c r="BN24" s="579"/>
      <c r="BO24" s="579"/>
      <c r="BP24" s="579"/>
      <c r="BQ24" s="579"/>
      <c r="BR24" s="579"/>
      <c r="BS24" s="580"/>
      <c r="BT24" s="578">
        <f>BT12+BT19</f>
        <v>0</v>
      </c>
      <c r="BU24" s="579"/>
      <c r="BV24" s="579"/>
      <c r="BW24" s="579"/>
      <c r="BX24" s="579"/>
      <c r="BY24" s="579"/>
      <c r="BZ24" s="579"/>
      <c r="CA24" s="579"/>
      <c r="CB24" s="579"/>
      <c r="CC24" s="579"/>
      <c r="CD24" s="579"/>
      <c r="CE24" s="579"/>
      <c r="CF24" s="579"/>
      <c r="CG24" s="580"/>
      <c r="CH24" s="578">
        <f>CH12+CH19</f>
        <v>6808.988399999999</v>
      </c>
      <c r="CI24" s="579"/>
      <c r="CJ24" s="579"/>
      <c r="CK24" s="579"/>
      <c r="CL24" s="579"/>
      <c r="CM24" s="579"/>
      <c r="CN24" s="579"/>
      <c r="CO24" s="579"/>
      <c r="CP24" s="579"/>
      <c r="CQ24" s="579"/>
      <c r="CR24" s="579"/>
      <c r="CS24" s="579"/>
      <c r="CT24" s="579"/>
      <c r="CU24" s="580"/>
      <c r="CV24" s="584"/>
      <c r="CW24" s="585"/>
      <c r="CX24" s="585"/>
      <c r="CY24" s="585"/>
      <c r="CZ24" s="585"/>
      <c r="DA24" s="585"/>
      <c r="DB24" s="585"/>
      <c r="DC24" s="585"/>
      <c r="DD24" s="585"/>
      <c r="DE24" s="585"/>
      <c r="DF24" s="585"/>
      <c r="DG24" s="585"/>
      <c r="DH24" s="585"/>
      <c r="DI24" s="586"/>
      <c r="DJ24" s="584"/>
      <c r="DK24" s="585"/>
      <c r="DL24" s="585"/>
      <c r="DM24" s="585"/>
      <c r="DN24" s="585"/>
      <c r="DO24" s="585"/>
      <c r="DP24" s="585"/>
      <c r="DQ24" s="585"/>
      <c r="DR24" s="585"/>
      <c r="DS24" s="585"/>
      <c r="DT24" s="585"/>
      <c r="DU24" s="585"/>
      <c r="DV24" s="585"/>
      <c r="DW24" s="586"/>
      <c r="DX24" s="584"/>
      <c r="DY24" s="585"/>
      <c r="DZ24" s="585"/>
      <c r="EA24" s="585"/>
      <c r="EB24" s="585"/>
      <c r="EC24" s="585"/>
      <c r="ED24" s="585"/>
      <c r="EE24" s="585"/>
      <c r="EF24" s="585"/>
      <c r="EG24" s="585"/>
      <c r="EH24" s="585"/>
      <c r="EI24" s="585"/>
      <c r="EJ24" s="585"/>
      <c r="EK24" s="586"/>
      <c r="EL24" s="584"/>
      <c r="EM24" s="585"/>
      <c r="EN24" s="585"/>
      <c r="EO24" s="585"/>
      <c r="EP24" s="585"/>
      <c r="EQ24" s="585"/>
      <c r="ER24" s="585"/>
      <c r="ES24" s="585"/>
      <c r="ET24" s="585"/>
      <c r="EU24" s="585"/>
      <c r="EV24" s="585"/>
      <c r="EW24" s="585"/>
      <c r="EX24" s="585"/>
      <c r="EY24" s="586"/>
    </row>
    <row r="25" ht="15" customHeight="1"/>
    <row r="26" ht="15" hidden="1">
      <c r="F26" s="22" t="s">
        <v>772</v>
      </c>
    </row>
    <row r="27" spans="6:155" s="24" customFormat="1" ht="15" customHeight="1" hidden="1">
      <c r="F27" s="388" t="s">
        <v>912</v>
      </c>
      <c r="G27" s="388"/>
      <c r="H27" s="388"/>
      <c r="I27" s="389" t="s">
        <v>257</v>
      </c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  <c r="CF27" s="389"/>
      <c r="CG27" s="389"/>
      <c r="CH27" s="389"/>
      <c r="CI27" s="389"/>
      <c r="CJ27" s="389"/>
      <c r="CK27" s="389"/>
      <c r="CL27" s="389"/>
      <c r="CM27" s="389"/>
      <c r="CN27" s="389"/>
      <c r="CO27" s="389"/>
      <c r="CP27" s="389"/>
      <c r="CQ27" s="389"/>
      <c r="CR27" s="389"/>
      <c r="CS27" s="389"/>
      <c r="CT27" s="389"/>
      <c r="CU27" s="389"/>
      <c r="CV27" s="389"/>
      <c r="CW27" s="389"/>
      <c r="CX27" s="389"/>
      <c r="CY27" s="389"/>
      <c r="CZ27" s="389"/>
      <c r="DA27" s="389"/>
      <c r="DB27" s="389"/>
      <c r="DC27" s="389"/>
      <c r="DD27" s="389"/>
      <c r="DE27" s="389"/>
      <c r="DF27" s="389"/>
      <c r="DG27" s="389"/>
      <c r="DH27" s="389"/>
      <c r="DI27" s="389"/>
      <c r="DJ27" s="389"/>
      <c r="DK27" s="389"/>
      <c r="DL27" s="389"/>
      <c r="DM27" s="389"/>
      <c r="DN27" s="389"/>
      <c r="DO27" s="389"/>
      <c r="DP27" s="389"/>
      <c r="DQ27" s="389"/>
      <c r="DR27" s="389"/>
      <c r="DS27" s="389"/>
      <c r="DT27" s="389"/>
      <c r="DU27" s="389"/>
      <c r="DV27" s="389"/>
      <c r="DW27" s="389"/>
      <c r="DX27" s="389"/>
      <c r="DY27" s="389"/>
      <c r="DZ27" s="389"/>
      <c r="EA27" s="389"/>
      <c r="EB27" s="389"/>
      <c r="EC27" s="389"/>
      <c r="ED27" s="389"/>
      <c r="EE27" s="389"/>
      <c r="EF27" s="389"/>
      <c r="EG27" s="389"/>
      <c r="EH27" s="389"/>
      <c r="EI27" s="389"/>
      <c r="EJ27" s="389"/>
      <c r="EK27" s="389"/>
      <c r="EL27" s="389"/>
      <c r="EM27" s="389"/>
      <c r="EN27" s="389"/>
      <c r="EO27" s="389"/>
      <c r="EP27" s="389"/>
      <c r="EQ27" s="389"/>
      <c r="ER27" s="389"/>
      <c r="ES27" s="389"/>
      <c r="ET27" s="389"/>
      <c r="EU27" s="389"/>
      <c r="EV27" s="389"/>
      <c r="EW27" s="389"/>
      <c r="EX27" s="389"/>
      <c r="EY27" s="389"/>
    </row>
    <row r="28" spans="6:9" s="24" customFormat="1" ht="15" customHeight="1" hidden="1">
      <c r="F28" s="388" t="s">
        <v>914</v>
      </c>
      <c r="G28" s="388"/>
      <c r="H28" s="388"/>
      <c r="I28" s="24" t="s">
        <v>258</v>
      </c>
    </row>
    <row r="29" spans="6:155" s="24" customFormat="1" ht="30" customHeight="1" hidden="1">
      <c r="F29" s="388" t="s">
        <v>916</v>
      </c>
      <c r="G29" s="388"/>
      <c r="H29" s="388"/>
      <c r="I29" s="389" t="s">
        <v>259</v>
      </c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389"/>
      <c r="DS29" s="389"/>
      <c r="DT29" s="389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389"/>
      <c r="EF29" s="389"/>
      <c r="EG29" s="389"/>
      <c r="EH29" s="389"/>
      <c r="EI29" s="389"/>
      <c r="EJ29" s="389"/>
      <c r="EK29" s="389"/>
      <c r="EL29" s="389"/>
      <c r="EM29" s="389"/>
      <c r="EN29" s="389"/>
      <c r="EO29" s="389"/>
      <c r="EP29" s="389"/>
      <c r="EQ29" s="389"/>
      <c r="ER29" s="389"/>
      <c r="ES29" s="389"/>
      <c r="ET29" s="389"/>
      <c r="EU29" s="389"/>
      <c r="EV29" s="389"/>
      <c r="EW29" s="389"/>
      <c r="EX29" s="389"/>
      <c r="EY29" s="389"/>
    </row>
    <row r="30" spans="6:155" s="24" customFormat="1" ht="31.5" customHeight="1" hidden="1">
      <c r="F30" s="388" t="s">
        <v>918</v>
      </c>
      <c r="G30" s="388"/>
      <c r="H30" s="388"/>
      <c r="I30" s="389" t="s">
        <v>260</v>
      </c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389"/>
      <c r="CD30" s="389"/>
      <c r="CE30" s="389"/>
      <c r="CF30" s="389"/>
      <c r="CG30" s="389"/>
      <c r="CH30" s="389"/>
      <c r="CI30" s="389"/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89"/>
      <c r="CX30" s="389"/>
      <c r="CY30" s="389"/>
      <c r="CZ30" s="389"/>
      <c r="DA30" s="389"/>
      <c r="DB30" s="389"/>
      <c r="DC30" s="389"/>
      <c r="DD30" s="389"/>
      <c r="DE30" s="389"/>
      <c r="DF30" s="389"/>
      <c r="DG30" s="389"/>
      <c r="DH30" s="389"/>
      <c r="DI30" s="389"/>
      <c r="DJ30" s="389"/>
      <c r="DK30" s="389"/>
      <c r="DL30" s="389"/>
      <c r="DM30" s="389"/>
      <c r="DN30" s="389"/>
      <c r="DO30" s="389"/>
      <c r="DP30" s="389"/>
      <c r="DQ30" s="389"/>
      <c r="DR30" s="389"/>
      <c r="DS30" s="389"/>
      <c r="DT30" s="389"/>
      <c r="DU30" s="389"/>
      <c r="DV30" s="389"/>
      <c r="DW30" s="389"/>
      <c r="DX30" s="389"/>
      <c r="DY30" s="389"/>
      <c r="DZ30" s="389"/>
      <c r="EA30" s="389"/>
      <c r="EB30" s="389"/>
      <c r="EC30" s="389"/>
      <c r="ED30" s="389"/>
      <c r="EE30" s="389"/>
      <c r="EF30" s="389"/>
      <c r="EG30" s="389"/>
      <c r="EH30" s="389"/>
      <c r="EI30" s="389"/>
      <c r="EJ30" s="389"/>
      <c r="EK30" s="389"/>
      <c r="EL30" s="389"/>
      <c r="EM30" s="389"/>
      <c r="EN30" s="389"/>
      <c r="EO30" s="389"/>
      <c r="EP30" s="389"/>
      <c r="EQ30" s="389"/>
      <c r="ER30" s="389"/>
      <c r="ES30" s="389"/>
      <c r="ET30" s="389"/>
      <c r="EU30" s="389"/>
      <c r="EV30" s="389"/>
      <c r="EW30" s="389"/>
      <c r="EX30" s="389"/>
      <c r="EY30" s="389"/>
    </row>
    <row r="31" ht="3" customHeight="1"/>
    <row r="33" ht="17.25" customHeight="1">
      <c r="K33" s="154" t="s">
        <v>529</v>
      </c>
    </row>
    <row r="34" ht="17.25" customHeight="1">
      <c r="K34" s="195"/>
    </row>
    <row r="36" ht="15.75" customHeight="1">
      <c r="K36" s="197" t="s">
        <v>983</v>
      </c>
    </row>
    <row r="41" spans="7:33" ht="12" customHeight="1">
      <c r="G41" s="13" t="s">
        <v>846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847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95">
    <mergeCell ref="EL24:EY24"/>
    <mergeCell ref="BT24:CG24"/>
    <mergeCell ref="J24:AP24"/>
    <mergeCell ref="AR24:BE24"/>
    <mergeCell ref="A24:H24"/>
    <mergeCell ref="BT22:CG22"/>
    <mergeCell ref="BF22:BS22"/>
    <mergeCell ref="BF24:BS24"/>
    <mergeCell ref="CH24:CU24"/>
    <mergeCell ref="CV23:DI23"/>
    <mergeCell ref="F30:H30"/>
    <mergeCell ref="I30:EY30"/>
    <mergeCell ref="CV24:DI24"/>
    <mergeCell ref="DJ24:DW24"/>
    <mergeCell ref="DX24:EK24"/>
    <mergeCell ref="I27:EY27"/>
    <mergeCell ref="I29:EY29"/>
    <mergeCell ref="F29:H29"/>
    <mergeCell ref="F28:H28"/>
    <mergeCell ref="F27:H27"/>
    <mergeCell ref="A21:H21"/>
    <mergeCell ref="J21:AQ21"/>
    <mergeCell ref="AR21:BE21"/>
    <mergeCell ref="BT21:CG21"/>
    <mergeCell ref="BF21:BS21"/>
    <mergeCell ref="AR22:BE22"/>
    <mergeCell ref="A22:H22"/>
    <mergeCell ref="AR23:BE23"/>
    <mergeCell ref="A23:H23"/>
    <mergeCell ref="J22:AQ22"/>
    <mergeCell ref="EL23:EY23"/>
    <mergeCell ref="EL22:EY22"/>
    <mergeCell ref="DJ23:DW23"/>
    <mergeCell ref="CH23:CU23"/>
    <mergeCell ref="BF23:BS23"/>
    <mergeCell ref="BT23:CG23"/>
    <mergeCell ref="J23:AP23"/>
    <mergeCell ref="EL20:EY20"/>
    <mergeCell ref="CV22:DI22"/>
    <mergeCell ref="CH22:CU22"/>
    <mergeCell ref="CH21:CU21"/>
    <mergeCell ref="DX23:EK23"/>
    <mergeCell ref="DX22:EK22"/>
    <mergeCell ref="DX21:EK21"/>
    <mergeCell ref="DJ22:DW22"/>
    <mergeCell ref="EL19:EY19"/>
    <mergeCell ref="EL21:EY21"/>
    <mergeCell ref="CV20:DI20"/>
    <mergeCell ref="DJ20:DW20"/>
    <mergeCell ref="DX19:EK19"/>
    <mergeCell ref="CV19:DI19"/>
    <mergeCell ref="DJ19:DW19"/>
    <mergeCell ref="CV21:DI21"/>
    <mergeCell ref="DX20:EK20"/>
    <mergeCell ref="DJ21:DW21"/>
    <mergeCell ref="A18:H18"/>
    <mergeCell ref="J18:AP18"/>
    <mergeCell ref="AR18:BE18"/>
    <mergeCell ref="CH19:CU19"/>
    <mergeCell ref="BF19:BS19"/>
    <mergeCell ref="AR19:BE19"/>
    <mergeCell ref="BT18:CG18"/>
    <mergeCell ref="BF18:BS18"/>
    <mergeCell ref="BT19:CG19"/>
    <mergeCell ref="BF20:BS20"/>
    <mergeCell ref="J19:AP19"/>
    <mergeCell ref="A20:H20"/>
    <mergeCell ref="J20:AP20"/>
    <mergeCell ref="AR20:BE20"/>
    <mergeCell ref="A19:H19"/>
    <mergeCell ref="BT20:CG20"/>
    <mergeCell ref="CH18:CU18"/>
    <mergeCell ref="CV17:DI17"/>
    <mergeCell ref="CV16:DI16"/>
    <mergeCell ref="CV18:DI18"/>
    <mergeCell ref="CH17:CU17"/>
    <mergeCell ref="BT17:CG17"/>
    <mergeCell ref="CH20:CU20"/>
    <mergeCell ref="BT16:CG16"/>
    <mergeCell ref="CH16:CU16"/>
    <mergeCell ref="EL18:EY18"/>
    <mergeCell ref="EL17:EY17"/>
    <mergeCell ref="DJ18:DW18"/>
    <mergeCell ref="DX15:EK15"/>
    <mergeCell ref="DX18:EK18"/>
    <mergeCell ref="DJ16:DW16"/>
    <mergeCell ref="DX17:EK17"/>
    <mergeCell ref="DJ15:DW15"/>
    <mergeCell ref="DJ17:DW17"/>
    <mergeCell ref="DX14:EK14"/>
    <mergeCell ref="EL14:EY14"/>
    <mergeCell ref="CV14:DI14"/>
    <mergeCell ref="DJ14:DW14"/>
    <mergeCell ref="BF17:BS17"/>
    <mergeCell ref="AR17:BE17"/>
    <mergeCell ref="EL15:EY15"/>
    <mergeCell ref="CV15:DI15"/>
    <mergeCell ref="DX16:EK16"/>
    <mergeCell ref="EL16:EY16"/>
    <mergeCell ref="A17:H17"/>
    <mergeCell ref="J17:AP17"/>
    <mergeCell ref="BT14:CG14"/>
    <mergeCell ref="CH14:CU14"/>
    <mergeCell ref="A15:H15"/>
    <mergeCell ref="J15:AQ15"/>
    <mergeCell ref="AR15:BE15"/>
    <mergeCell ref="BF15:BS15"/>
    <mergeCell ref="BT15:CG15"/>
    <mergeCell ref="CH15:CU15"/>
    <mergeCell ref="AR14:BE14"/>
    <mergeCell ref="BF14:BS14"/>
    <mergeCell ref="A14:H14"/>
    <mergeCell ref="J14:AP14"/>
    <mergeCell ref="A13:H13"/>
    <mergeCell ref="A12:H12"/>
    <mergeCell ref="J12:AP12"/>
    <mergeCell ref="AR12:BE12"/>
    <mergeCell ref="BT13:CG13"/>
    <mergeCell ref="CH13:CU13"/>
    <mergeCell ref="J13:AP13"/>
    <mergeCell ref="AR13:BE13"/>
    <mergeCell ref="BF13:BS13"/>
    <mergeCell ref="BF12:BS12"/>
    <mergeCell ref="BT12:CG12"/>
    <mergeCell ref="CH12:CU12"/>
    <mergeCell ref="EL13:EY13"/>
    <mergeCell ref="DJ13:DW13"/>
    <mergeCell ref="CV12:DI12"/>
    <mergeCell ref="DX13:EK13"/>
    <mergeCell ref="DJ12:DW12"/>
    <mergeCell ref="DX12:EK12"/>
    <mergeCell ref="CV13:DI13"/>
    <mergeCell ref="EL12:EY12"/>
    <mergeCell ref="DX11:EK11"/>
    <mergeCell ref="EL11:EY11"/>
    <mergeCell ref="A11:H11"/>
    <mergeCell ref="J11:AQ11"/>
    <mergeCell ref="AR11:BE11"/>
    <mergeCell ref="BF11:BS11"/>
    <mergeCell ref="DJ11:DW11"/>
    <mergeCell ref="CV11:DI11"/>
    <mergeCell ref="BT11:CG11"/>
    <mergeCell ref="CH11:CU11"/>
    <mergeCell ref="BT10:CG10"/>
    <mergeCell ref="CH10:CU10"/>
    <mergeCell ref="BT9:CG9"/>
    <mergeCell ref="A10:H10"/>
    <mergeCell ref="J10:AQ10"/>
    <mergeCell ref="AR10:BE10"/>
    <mergeCell ref="A9:H9"/>
    <mergeCell ref="J9:AP9"/>
    <mergeCell ref="AR9:BE9"/>
    <mergeCell ref="BF10:BS10"/>
    <mergeCell ref="EL10:EY10"/>
    <mergeCell ref="EL9:EY9"/>
    <mergeCell ref="EL8:EY8"/>
    <mergeCell ref="DJ10:DW10"/>
    <mergeCell ref="DX10:EK10"/>
    <mergeCell ref="DX9:EK9"/>
    <mergeCell ref="DJ9:DW9"/>
    <mergeCell ref="DX8:EK8"/>
    <mergeCell ref="DJ7:DW7"/>
    <mergeCell ref="DX7:EK7"/>
    <mergeCell ref="BF8:BS8"/>
    <mergeCell ref="A8:H8"/>
    <mergeCell ref="I8:AQ8"/>
    <mergeCell ref="AR8:BE8"/>
    <mergeCell ref="AR7:BE7"/>
    <mergeCell ref="A7:H7"/>
    <mergeCell ref="I7:AQ7"/>
    <mergeCell ref="CV9:DI9"/>
    <mergeCell ref="CH9:CU9"/>
    <mergeCell ref="CV8:DI8"/>
    <mergeCell ref="BF7:BS7"/>
    <mergeCell ref="BT7:CG7"/>
    <mergeCell ref="CH7:CU7"/>
    <mergeCell ref="BF9:BS9"/>
    <mergeCell ref="A3:EY3"/>
    <mergeCell ref="A6:H6"/>
    <mergeCell ref="I6:AQ6"/>
    <mergeCell ref="AR6:BS6"/>
    <mergeCell ref="BT6:CU6"/>
    <mergeCell ref="CV6:DW6"/>
    <mergeCell ref="BQ4:CR4"/>
    <mergeCell ref="DX6:EY6"/>
    <mergeCell ref="A16:H16"/>
    <mergeCell ref="J16:AQ16"/>
    <mergeCell ref="AR16:BE16"/>
    <mergeCell ref="BF16:BS16"/>
    <mergeCell ref="EL7:EY7"/>
    <mergeCell ref="CV7:DI7"/>
    <mergeCell ref="CV10:DI10"/>
    <mergeCell ref="CH8:CU8"/>
    <mergeCell ref="BT8:CG8"/>
    <mergeCell ref="DJ8:DW8"/>
  </mergeCells>
  <printOptions/>
  <pageMargins left="0.31496062992125984" right="0.1968503937007874" top="0.15748031496062992" bottom="0.15748031496062992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Y31"/>
  <sheetViews>
    <sheetView zoomScalePageLayoutView="0" workbookViewId="0" topLeftCell="A7">
      <selection activeCell="ER25" sqref="ER25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262</v>
      </c>
    </row>
    <row r="3" spans="1:155" ht="30" customHeight="1">
      <c r="A3" s="592" t="s">
        <v>263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CQ3" s="592"/>
      <c r="CR3" s="592"/>
      <c r="CS3" s="592"/>
      <c r="CT3" s="592"/>
      <c r="CU3" s="592"/>
      <c r="CV3" s="592"/>
      <c r="CW3" s="592"/>
      <c r="CX3" s="592"/>
      <c r="CY3" s="592"/>
      <c r="CZ3" s="592"/>
      <c r="DA3" s="592"/>
      <c r="DB3" s="592"/>
      <c r="DC3" s="592"/>
      <c r="DD3" s="592"/>
      <c r="DE3" s="592"/>
      <c r="DF3" s="592"/>
      <c r="DG3" s="592"/>
      <c r="DH3" s="592"/>
      <c r="DI3" s="592"/>
      <c r="DJ3" s="592"/>
      <c r="DK3" s="592"/>
      <c r="DL3" s="592"/>
      <c r="DM3" s="592"/>
      <c r="DN3" s="592"/>
      <c r="DO3" s="592"/>
      <c r="DP3" s="592"/>
      <c r="DQ3" s="592"/>
      <c r="DR3" s="592"/>
      <c r="DS3" s="592"/>
      <c r="DT3" s="592"/>
      <c r="DU3" s="592"/>
      <c r="DV3" s="592"/>
      <c r="DW3" s="592"/>
      <c r="DX3" s="592"/>
      <c r="DY3" s="592"/>
      <c r="DZ3" s="592"/>
      <c r="EA3" s="592"/>
      <c r="EB3" s="592"/>
      <c r="EC3" s="592"/>
      <c r="ED3" s="592"/>
      <c r="EE3" s="592"/>
      <c r="EF3" s="592"/>
      <c r="EG3" s="592"/>
      <c r="EH3" s="592"/>
      <c r="EI3" s="592"/>
      <c r="EJ3" s="592"/>
      <c r="EK3" s="592"/>
      <c r="EL3" s="592"/>
      <c r="EM3" s="592"/>
      <c r="EN3" s="592"/>
      <c r="EO3" s="592"/>
      <c r="EP3" s="592"/>
      <c r="EQ3" s="592"/>
      <c r="ER3" s="592"/>
      <c r="ES3" s="592"/>
      <c r="ET3" s="592"/>
      <c r="EU3" s="592"/>
      <c r="EV3" s="592"/>
      <c r="EW3" s="592"/>
      <c r="EX3" s="592"/>
      <c r="EY3" s="592"/>
    </row>
    <row r="4" spans="1:155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593" t="s">
        <v>277</v>
      </c>
      <c r="BM4" s="623"/>
      <c r="BN4" s="623"/>
      <c r="BO4" s="623"/>
      <c r="BP4" s="623"/>
      <c r="BQ4" s="623"/>
      <c r="BR4" s="623"/>
      <c r="BS4" s="623"/>
      <c r="BT4" s="623"/>
      <c r="BU4" s="623"/>
      <c r="BV4" s="623"/>
      <c r="BW4" s="623"/>
      <c r="BX4" s="623"/>
      <c r="BY4" s="623"/>
      <c r="BZ4" s="623"/>
      <c r="CA4" s="623"/>
      <c r="CB4" s="623"/>
      <c r="CC4" s="623"/>
      <c r="CD4" s="623"/>
      <c r="CE4" s="623"/>
      <c r="CF4" s="623"/>
      <c r="CG4" s="623"/>
      <c r="CH4" s="623"/>
      <c r="CI4" s="623"/>
      <c r="CJ4" s="623"/>
      <c r="CK4" s="623"/>
      <c r="CL4" s="623"/>
      <c r="CM4" s="623"/>
      <c r="CN4" s="623"/>
      <c r="CO4" s="623"/>
      <c r="CP4" s="623"/>
      <c r="CQ4" s="623"/>
      <c r="CR4" s="623"/>
      <c r="CS4" s="623"/>
      <c r="CT4" s="623"/>
      <c r="CU4" s="623"/>
      <c r="CV4" s="623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="24" customFormat="1" ht="15" customHeight="1">
      <c r="EY5" s="25" t="s">
        <v>185</v>
      </c>
    </row>
    <row r="6" spans="1:155" s="24" customFormat="1" ht="15" customHeight="1">
      <c r="A6" s="537" t="s">
        <v>264</v>
      </c>
      <c r="B6" s="585"/>
      <c r="C6" s="585"/>
      <c r="D6" s="585"/>
      <c r="E6" s="585"/>
      <c r="F6" s="585"/>
      <c r="G6" s="585"/>
      <c r="H6" s="586"/>
      <c r="I6" s="584" t="s">
        <v>265</v>
      </c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85"/>
      <c r="AL6" s="585"/>
      <c r="AM6" s="585"/>
      <c r="AN6" s="585"/>
      <c r="AO6" s="585"/>
      <c r="AP6" s="585"/>
      <c r="AQ6" s="586"/>
      <c r="AR6" s="584" t="s">
        <v>978</v>
      </c>
      <c r="AS6" s="585"/>
      <c r="AT6" s="585"/>
      <c r="AU6" s="585"/>
      <c r="AV6" s="585"/>
      <c r="AW6" s="585"/>
      <c r="AX6" s="585"/>
      <c r="AY6" s="585"/>
      <c r="AZ6" s="585"/>
      <c r="BA6" s="585"/>
      <c r="BB6" s="585"/>
      <c r="BC6" s="585"/>
      <c r="BD6" s="585"/>
      <c r="BE6" s="585"/>
      <c r="BF6" s="585"/>
      <c r="BG6" s="585"/>
      <c r="BH6" s="585"/>
      <c r="BI6" s="585"/>
      <c r="BJ6" s="585"/>
      <c r="BK6" s="585"/>
      <c r="BL6" s="585"/>
      <c r="BM6" s="585"/>
      <c r="BN6" s="585"/>
      <c r="BO6" s="585"/>
      <c r="BP6" s="585"/>
      <c r="BQ6" s="585"/>
      <c r="BR6" s="585"/>
      <c r="BS6" s="585"/>
      <c r="BT6" s="585"/>
      <c r="BU6" s="585"/>
      <c r="BV6" s="585"/>
      <c r="BW6" s="586"/>
      <c r="BX6" s="584" t="s">
        <v>1008</v>
      </c>
      <c r="BY6" s="585"/>
      <c r="BZ6" s="585"/>
      <c r="CA6" s="585"/>
      <c r="CB6" s="585"/>
      <c r="CC6" s="585"/>
      <c r="CD6" s="585"/>
      <c r="CE6" s="585"/>
      <c r="CF6" s="585"/>
      <c r="CG6" s="585"/>
      <c r="CH6" s="585"/>
      <c r="CI6" s="585"/>
      <c r="CJ6" s="585"/>
      <c r="CK6" s="585"/>
      <c r="CL6" s="585"/>
      <c r="CM6" s="585"/>
      <c r="CN6" s="585"/>
      <c r="CO6" s="585"/>
      <c r="CP6" s="585"/>
      <c r="CQ6" s="585"/>
      <c r="CR6" s="585"/>
      <c r="CS6" s="585"/>
      <c r="CT6" s="585"/>
      <c r="CU6" s="585"/>
      <c r="CV6" s="585"/>
      <c r="CW6" s="585"/>
      <c r="CX6" s="585"/>
      <c r="CY6" s="585"/>
      <c r="CZ6" s="585"/>
      <c r="DA6" s="585"/>
      <c r="DB6" s="585"/>
      <c r="DC6" s="586"/>
      <c r="DD6" s="585" t="s">
        <v>813</v>
      </c>
      <c r="DE6" s="585"/>
      <c r="DF6" s="585"/>
      <c r="DG6" s="585"/>
      <c r="DH6" s="585"/>
      <c r="DI6" s="585"/>
      <c r="DJ6" s="585"/>
      <c r="DK6" s="585"/>
      <c r="DL6" s="585"/>
      <c r="DM6" s="585"/>
      <c r="DN6" s="585"/>
      <c r="DO6" s="585"/>
      <c r="DP6" s="585"/>
      <c r="DQ6" s="585"/>
      <c r="DR6" s="585"/>
      <c r="DS6" s="586"/>
      <c r="DT6" s="584" t="s">
        <v>214</v>
      </c>
      <c r="DU6" s="585"/>
      <c r="DV6" s="585"/>
      <c r="DW6" s="585"/>
      <c r="DX6" s="585"/>
      <c r="DY6" s="585"/>
      <c r="DZ6" s="585"/>
      <c r="EA6" s="585"/>
      <c r="EB6" s="585"/>
      <c r="EC6" s="585"/>
      <c r="ED6" s="585"/>
      <c r="EE6" s="585"/>
      <c r="EF6" s="585"/>
      <c r="EG6" s="585"/>
      <c r="EH6" s="585"/>
      <c r="EI6" s="585"/>
      <c r="EJ6" s="585"/>
      <c r="EK6" s="585"/>
      <c r="EL6" s="585"/>
      <c r="EM6" s="585"/>
      <c r="EN6" s="585"/>
      <c r="EO6" s="585"/>
      <c r="EP6" s="585"/>
      <c r="EQ6" s="585"/>
      <c r="ER6" s="585"/>
      <c r="ES6" s="585"/>
      <c r="ET6" s="585"/>
      <c r="EU6" s="585"/>
      <c r="EV6" s="585"/>
      <c r="EW6" s="585"/>
      <c r="EX6" s="585"/>
      <c r="EY6" s="586"/>
    </row>
    <row r="7" spans="1:155" s="26" customFormat="1" ht="104.25" customHeight="1">
      <c r="A7" s="517"/>
      <c r="B7" s="518"/>
      <c r="C7" s="518"/>
      <c r="D7" s="518"/>
      <c r="E7" s="518"/>
      <c r="F7" s="518"/>
      <c r="G7" s="518"/>
      <c r="H7" s="620"/>
      <c r="I7" s="517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620"/>
      <c r="AR7" s="537" t="s">
        <v>977</v>
      </c>
      <c r="AS7" s="538"/>
      <c r="AT7" s="538"/>
      <c r="AU7" s="538"/>
      <c r="AV7" s="538"/>
      <c r="AW7" s="538"/>
      <c r="AX7" s="538"/>
      <c r="AY7" s="538"/>
      <c r="AZ7" s="538"/>
      <c r="BA7" s="538"/>
      <c r="BB7" s="538"/>
      <c r="BC7" s="538"/>
      <c r="BD7" s="538"/>
      <c r="BE7" s="538"/>
      <c r="BF7" s="538"/>
      <c r="BG7" s="539"/>
      <c r="BH7" s="537" t="s">
        <v>1013</v>
      </c>
      <c r="BI7" s="538"/>
      <c r="BJ7" s="538"/>
      <c r="BK7" s="538"/>
      <c r="BL7" s="538"/>
      <c r="BM7" s="538"/>
      <c r="BN7" s="538"/>
      <c r="BO7" s="538"/>
      <c r="BP7" s="538"/>
      <c r="BQ7" s="538"/>
      <c r="BR7" s="538"/>
      <c r="BS7" s="538"/>
      <c r="BT7" s="538"/>
      <c r="BU7" s="538"/>
      <c r="BV7" s="538"/>
      <c r="BW7" s="539"/>
      <c r="BX7" s="537" t="s">
        <v>977</v>
      </c>
      <c r="BY7" s="538"/>
      <c r="BZ7" s="538"/>
      <c r="CA7" s="538"/>
      <c r="CB7" s="538"/>
      <c r="CC7" s="538"/>
      <c r="CD7" s="538"/>
      <c r="CE7" s="538"/>
      <c r="CF7" s="538"/>
      <c r="CG7" s="538"/>
      <c r="CH7" s="538"/>
      <c r="CI7" s="538"/>
      <c r="CJ7" s="538"/>
      <c r="CK7" s="538"/>
      <c r="CL7" s="538"/>
      <c r="CM7" s="539"/>
      <c r="CN7" s="537" t="s">
        <v>1014</v>
      </c>
      <c r="CO7" s="538"/>
      <c r="CP7" s="538"/>
      <c r="CQ7" s="538"/>
      <c r="CR7" s="538"/>
      <c r="CS7" s="538"/>
      <c r="CT7" s="538"/>
      <c r="CU7" s="538"/>
      <c r="CV7" s="538"/>
      <c r="CW7" s="538"/>
      <c r="CX7" s="538"/>
      <c r="CY7" s="538"/>
      <c r="CZ7" s="538"/>
      <c r="DA7" s="538"/>
      <c r="DB7" s="538"/>
      <c r="DC7" s="539"/>
      <c r="DD7" s="537" t="s">
        <v>813</v>
      </c>
      <c r="DE7" s="538"/>
      <c r="DF7" s="538"/>
      <c r="DG7" s="538"/>
      <c r="DH7" s="538"/>
      <c r="DI7" s="538"/>
      <c r="DJ7" s="538"/>
      <c r="DK7" s="538"/>
      <c r="DL7" s="538"/>
      <c r="DM7" s="538"/>
      <c r="DN7" s="538"/>
      <c r="DO7" s="538"/>
      <c r="DP7" s="538"/>
      <c r="DQ7" s="538"/>
      <c r="DR7" s="538"/>
      <c r="DS7" s="539"/>
      <c r="DT7" s="537" t="s">
        <v>266</v>
      </c>
      <c r="DU7" s="538"/>
      <c r="DV7" s="538"/>
      <c r="DW7" s="538"/>
      <c r="DX7" s="538"/>
      <c r="DY7" s="538"/>
      <c r="DZ7" s="538"/>
      <c r="EA7" s="538"/>
      <c r="EB7" s="538"/>
      <c r="EC7" s="538"/>
      <c r="ED7" s="538"/>
      <c r="EE7" s="538"/>
      <c r="EF7" s="538"/>
      <c r="EG7" s="538"/>
      <c r="EH7" s="538"/>
      <c r="EI7" s="539"/>
      <c r="EJ7" s="537" t="s">
        <v>267</v>
      </c>
      <c r="EK7" s="538"/>
      <c r="EL7" s="538"/>
      <c r="EM7" s="538"/>
      <c r="EN7" s="538"/>
      <c r="EO7" s="538"/>
      <c r="EP7" s="538"/>
      <c r="EQ7" s="538"/>
      <c r="ER7" s="538"/>
      <c r="ES7" s="538"/>
      <c r="ET7" s="538"/>
      <c r="EU7" s="538"/>
      <c r="EV7" s="538"/>
      <c r="EW7" s="538"/>
      <c r="EX7" s="538"/>
      <c r="EY7" s="539"/>
    </row>
    <row r="8" spans="1:155" ht="13.5" customHeight="1">
      <c r="A8" s="292">
        <v>1</v>
      </c>
      <c r="B8" s="292"/>
      <c r="C8" s="292"/>
      <c r="D8" s="292"/>
      <c r="E8" s="292"/>
      <c r="F8" s="292"/>
      <c r="G8" s="292"/>
      <c r="H8" s="292"/>
      <c r="I8" s="308">
        <v>2</v>
      </c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10"/>
      <c r="AR8" s="584">
        <v>3</v>
      </c>
      <c r="AS8" s="585"/>
      <c r="AT8" s="585"/>
      <c r="AU8" s="585"/>
      <c r="AV8" s="585"/>
      <c r="AW8" s="585"/>
      <c r="AX8" s="585"/>
      <c r="AY8" s="585"/>
      <c r="AZ8" s="585"/>
      <c r="BA8" s="585"/>
      <c r="BB8" s="585"/>
      <c r="BC8" s="585"/>
      <c r="BD8" s="585"/>
      <c r="BE8" s="585"/>
      <c r="BF8" s="585"/>
      <c r="BG8" s="586"/>
      <c r="BH8" s="584">
        <v>4</v>
      </c>
      <c r="BI8" s="585"/>
      <c r="BJ8" s="585"/>
      <c r="BK8" s="585"/>
      <c r="BL8" s="585"/>
      <c r="BM8" s="585"/>
      <c r="BN8" s="585"/>
      <c r="BO8" s="585"/>
      <c r="BP8" s="585"/>
      <c r="BQ8" s="585"/>
      <c r="BR8" s="585"/>
      <c r="BS8" s="585"/>
      <c r="BT8" s="585"/>
      <c r="BU8" s="585"/>
      <c r="BV8" s="585"/>
      <c r="BW8" s="586"/>
      <c r="BX8" s="584">
        <v>5</v>
      </c>
      <c r="BY8" s="585"/>
      <c r="BZ8" s="585"/>
      <c r="CA8" s="585"/>
      <c r="CB8" s="585"/>
      <c r="CC8" s="585"/>
      <c r="CD8" s="585"/>
      <c r="CE8" s="585"/>
      <c r="CF8" s="585"/>
      <c r="CG8" s="585"/>
      <c r="CH8" s="585"/>
      <c r="CI8" s="585"/>
      <c r="CJ8" s="585"/>
      <c r="CK8" s="585"/>
      <c r="CL8" s="585"/>
      <c r="CM8" s="586"/>
      <c r="CN8" s="584">
        <v>6</v>
      </c>
      <c r="CO8" s="585"/>
      <c r="CP8" s="585"/>
      <c r="CQ8" s="585"/>
      <c r="CR8" s="585"/>
      <c r="CS8" s="585"/>
      <c r="CT8" s="585"/>
      <c r="CU8" s="585"/>
      <c r="CV8" s="585"/>
      <c r="CW8" s="585"/>
      <c r="CX8" s="585"/>
      <c r="CY8" s="585"/>
      <c r="CZ8" s="585"/>
      <c r="DA8" s="585"/>
      <c r="DB8" s="585"/>
      <c r="DC8" s="586"/>
      <c r="DD8" s="584" t="s">
        <v>813</v>
      </c>
      <c r="DE8" s="585"/>
      <c r="DF8" s="585"/>
      <c r="DG8" s="585"/>
      <c r="DH8" s="585"/>
      <c r="DI8" s="585"/>
      <c r="DJ8" s="585"/>
      <c r="DK8" s="585"/>
      <c r="DL8" s="585"/>
      <c r="DM8" s="585"/>
      <c r="DN8" s="585"/>
      <c r="DO8" s="585"/>
      <c r="DP8" s="585"/>
      <c r="DQ8" s="585"/>
      <c r="DR8" s="585"/>
      <c r="DS8" s="586"/>
      <c r="DT8" s="584" t="s">
        <v>234</v>
      </c>
      <c r="DU8" s="585"/>
      <c r="DV8" s="585"/>
      <c r="DW8" s="585"/>
      <c r="DX8" s="585"/>
      <c r="DY8" s="585"/>
      <c r="DZ8" s="585"/>
      <c r="EA8" s="585"/>
      <c r="EB8" s="585"/>
      <c r="EC8" s="585"/>
      <c r="ED8" s="585"/>
      <c r="EE8" s="585"/>
      <c r="EF8" s="585"/>
      <c r="EG8" s="585"/>
      <c r="EH8" s="585"/>
      <c r="EI8" s="586"/>
      <c r="EJ8" s="584" t="s">
        <v>215</v>
      </c>
      <c r="EK8" s="585"/>
      <c r="EL8" s="585"/>
      <c r="EM8" s="585"/>
      <c r="EN8" s="585"/>
      <c r="EO8" s="585"/>
      <c r="EP8" s="585"/>
      <c r="EQ8" s="585"/>
      <c r="ER8" s="585"/>
      <c r="ES8" s="585"/>
      <c r="ET8" s="585"/>
      <c r="EU8" s="585"/>
      <c r="EV8" s="585"/>
      <c r="EW8" s="585"/>
      <c r="EX8" s="585"/>
      <c r="EY8" s="586"/>
    </row>
    <row r="9" spans="1:155" ht="21" customHeight="1">
      <c r="A9" s="402" t="s">
        <v>823</v>
      </c>
      <c r="B9" s="402"/>
      <c r="C9" s="402"/>
      <c r="D9" s="402"/>
      <c r="E9" s="402"/>
      <c r="F9" s="402"/>
      <c r="G9" s="402"/>
      <c r="H9" s="402"/>
      <c r="I9" s="30"/>
      <c r="J9" s="559" t="s">
        <v>268</v>
      </c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60"/>
      <c r="AR9" s="578">
        <v>9687</v>
      </c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80"/>
      <c r="BH9" s="578">
        <f>'4.5'!DT9</f>
        <v>11155.544477564103</v>
      </c>
      <c r="BI9" s="579"/>
      <c r="BJ9" s="579"/>
      <c r="BK9" s="579"/>
      <c r="BL9" s="579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80"/>
      <c r="BX9" s="578"/>
      <c r="BY9" s="579"/>
      <c r="BZ9" s="579"/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579"/>
      <c r="CL9" s="579"/>
      <c r="CM9" s="580"/>
      <c r="CN9" s="578">
        <f>'4.5'!DT23</f>
        <v>11122.260665384616</v>
      </c>
      <c r="CO9" s="579"/>
      <c r="CP9" s="579"/>
      <c r="CQ9" s="579"/>
      <c r="CR9" s="579"/>
      <c r="CS9" s="579"/>
      <c r="CT9" s="579"/>
      <c r="CU9" s="579"/>
      <c r="CV9" s="579"/>
      <c r="CW9" s="579"/>
      <c r="CX9" s="579"/>
      <c r="CY9" s="579"/>
      <c r="CZ9" s="579"/>
      <c r="DA9" s="579"/>
      <c r="DB9" s="579"/>
      <c r="DC9" s="580"/>
      <c r="DD9" s="584"/>
      <c r="DE9" s="585"/>
      <c r="DF9" s="585"/>
      <c r="DG9" s="585"/>
      <c r="DH9" s="585"/>
      <c r="DI9" s="585"/>
      <c r="DJ9" s="585"/>
      <c r="DK9" s="585"/>
      <c r="DL9" s="585"/>
      <c r="DM9" s="585"/>
      <c r="DN9" s="585"/>
      <c r="DO9" s="585"/>
      <c r="DP9" s="585"/>
      <c r="DQ9" s="585"/>
      <c r="DR9" s="585"/>
      <c r="DS9" s="586"/>
      <c r="DT9" s="584"/>
      <c r="DU9" s="585"/>
      <c r="DV9" s="585"/>
      <c r="DW9" s="585"/>
      <c r="DX9" s="585"/>
      <c r="DY9" s="585"/>
      <c r="DZ9" s="585"/>
      <c r="EA9" s="585"/>
      <c r="EB9" s="585"/>
      <c r="EC9" s="585"/>
      <c r="ED9" s="585"/>
      <c r="EE9" s="585"/>
      <c r="EF9" s="585"/>
      <c r="EG9" s="585"/>
      <c r="EH9" s="585"/>
      <c r="EI9" s="586"/>
      <c r="EJ9" s="584"/>
      <c r="EK9" s="585"/>
      <c r="EL9" s="585"/>
      <c r="EM9" s="585"/>
      <c r="EN9" s="585"/>
      <c r="EO9" s="585"/>
      <c r="EP9" s="585"/>
      <c r="EQ9" s="585"/>
      <c r="ER9" s="585"/>
      <c r="ES9" s="585"/>
      <c r="ET9" s="585"/>
      <c r="EU9" s="585"/>
      <c r="EV9" s="585"/>
      <c r="EW9" s="585"/>
      <c r="EX9" s="585"/>
      <c r="EY9" s="586"/>
    </row>
    <row r="10" spans="1:155" ht="30" customHeight="1">
      <c r="A10" s="402" t="s">
        <v>868</v>
      </c>
      <c r="B10" s="402"/>
      <c r="C10" s="402"/>
      <c r="D10" s="402"/>
      <c r="E10" s="402"/>
      <c r="F10" s="402"/>
      <c r="G10" s="402"/>
      <c r="H10" s="402"/>
      <c r="I10" s="30"/>
      <c r="J10" s="621" t="s">
        <v>269</v>
      </c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43"/>
      <c r="AR10" s="578">
        <v>3021.4</v>
      </c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80"/>
      <c r="BH10" s="578">
        <f>'4.7'!DL11</f>
        <v>2325.605315</v>
      </c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80"/>
      <c r="BX10" s="578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80"/>
      <c r="CN10" s="578">
        <f>'4.7'!DL28</f>
        <v>2536.32225</v>
      </c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80"/>
      <c r="DD10" s="584"/>
      <c r="DE10" s="585"/>
      <c r="DF10" s="585"/>
      <c r="DG10" s="585"/>
      <c r="DH10" s="585"/>
      <c r="DI10" s="585"/>
      <c r="DJ10" s="585"/>
      <c r="DK10" s="585"/>
      <c r="DL10" s="585"/>
      <c r="DM10" s="585"/>
      <c r="DN10" s="585"/>
      <c r="DO10" s="585"/>
      <c r="DP10" s="585"/>
      <c r="DQ10" s="585"/>
      <c r="DR10" s="585"/>
      <c r="DS10" s="586"/>
      <c r="DT10" s="584"/>
      <c r="DU10" s="585"/>
      <c r="DV10" s="585"/>
      <c r="DW10" s="585"/>
      <c r="DX10" s="585"/>
      <c r="DY10" s="585"/>
      <c r="DZ10" s="585"/>
      <c r="EA10" s="585"/>
      <c r="EB10" s="585"/>
      <c r="EC10" s="585"/>
      <c r="ED10" s="585"/>
      <c r="EE10" s="585"/>
      <c r="EF10" s="585"/>
      <c r="EG10" s="585"/>
      <c r="EH10" s="585"/>
      <c r="EI10" s="586"/>
      <c r="EJ10" s="584"/>
      <c r="EK10" s="585"/>
      <c r="EL10" s="585"/>
      <c r="EM10" s="585"/>
      <c r="EN10" s="585"/>
      <c r="EO10" s="585"/>
      <c r="EP10" s="585"/>
      <c r="EQ10" s="585"/>
      <c r="ER10" s="585"/>
      <c r="ES10" s="585"/>
      <c r="ET10" s="585"/>
      <c r="EU10" s="585"/>
      <c r="EV10" s="585"/>
      <c r="EW10" s="585"/>
      <c r="EX10" s="585"/>
      <c r="EY10" s="586"/>
    </row>
    <row r="11" spans="1:155" ht="18" customHeight="1">
      <c r="A11" s="402" t="s">
        <v>869</v>
      </c>
      <c r="B11" s="402"/>
      <c r="C11" s="402"/>
      <c r="D11" s="402"/>
      <c r="E11" s="402"/>
      <c r="F11" s="402"/>
      <c r="G11" s="402"/>
      <c r="H11" s="402"/>
      <c r="I11" s="30"/>
      <c r="J11" s="621" t="s">
        <v>270</v>
      </c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41"/>
      <c r="AR11" s="578" t="s">
        <v>275</v>
      </c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80"/>
      <c r="BH11" s="578" t="s">
        <v>275</v>
      </c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80"/>
      <c r="BX11" s="578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80"/>
      <c r="CN11" s="578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80"/>
      <c r="DD11" s="584"/>
      <c r="DE11" s="585"/>
      <c r="DF11" s="585"/>
      <c r="DG11" s="585"/>
      <c r="DH11" s="585"/>
      <c r="DI11" s="585"/>
      <c r="DJ11" s="585"/>
      <c r="DK11" s="585"/>
      <c r="DL11" s="585"/>
      <c r="DM11" s="585"/>
      <c r="DN11" s="585"/>
      <c r="DO11" s="585"/>
      <c r="DP11" s="585"/>
      <c r="DQ11" s="585"/>
      <c r="DR11" s="585"/>
      <c r="DS11" s="586"/>
      <c r="DT11" s="584"/>
      <c r="DU11" s="585"/>
      <c r="DV11" s="585"/>
      <c r="DW11" s="585"/>
      <c r="DX11" s="585"/>
      <c r="DY11" s="585"/>
      <c r="DZ11" s="585"/>
      <c r="EA11" s="585"/>
      <c r="EB11" s="585"/>
      <c r="EC11" s="585"/>
      <c r="ED11" s="585"/>
      <c r="EE11" s="585"/>
      <c r="EF11" s="585"/>
      <c r="EG11" s="585"/>
      <c r="EH11" s="585"/>
      <c r="EI11" s="586"/>
      <c r="EJ11" s="584"/>
      <c r="EK11" s="585"/>
      <c r="EL11" s="585"/>
      <c r="EM11" s="585"/>
      <c r="EN11" s="585"/>
      <c r="EO11" s="585"/>
      <c r="EP11" s="585"/>
      <c r="EQ11" s="585"/>
      <c r="ER11" s="585"/>
      <c r="ES11" s="585"/>
      <c r="ET11" s="585"/>
      <c r="EU11" s="585"/>
      <c r="EV11" s="585"/>
      <c r="EW11" s="585"/>
      <c r="EX11" s="585"/>
      <c r="EY11" s="586"/>
    </row>
    <row r="12" spans="1:155" ht="24.75" customHeight="1">
      <c r="A12" s="402" t="s">
        <v>871</v>
      </c>
      <c r="B12" s="402"/>
      <c r="C12" s="402"/>
      <c r="D12" s="402"/>
      <c r="E12" s="402"/>
      <c r="F12" s="402"/>
      <c r="G12" s="402"/>
      <c r="H12" s="402"/>
      <c r="I12" s="30"/>
      <c r="J12" s="621" t="s">
        <v>271</v>
      </c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40"/>
      <c r="AR12" s="578">
        <v>211.9</v>
      </c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80"/>
      <c r="BH12" s="578">
        <f>'4.8'!CN11</f>
        <v>234.762</v>
      </c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80"/>
      <c r="BX12" s="578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80"/>
      <c r="CN12" s="578">
        <f>'4.8'!EJ11</f>
        <v>258.21180000000004</v>
      </c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80"/>
      <c r="DD12" s="584"/>
      <c r="DE12" s="585"/>
      <c r="DF12" s="585"/>
      <c r="DG12" s="585"/>
      <c r="DH12" s="585"/>
      <c r="DI12" s="585"/>
      <c r="DJ12" s="585"/>
      <c r="DK12" s="585"/>
      <c r="DL12" s="585"/>
      <c r="DM12" s="585"/>
      <c r="DN12" s="585"/>
      <c r="DO12" s="585"/>
      <c r="DP12" s="585"/>
      <c r="DQ12" s="585"/>
      <c r="DR12" s="585"/>
      <c r="DS12" s="586"/>
      <c r="DT12" s="584"/>
      <c r="DU12" s="585"/>
      <c r="DV12" s="585"/>
      <c r="DW12" s="585"/>
      <c r="DX12" s="585"/>
      <c r="DY12" s="585"/>
      <c r="DZ12" s="585"/>
      <c r="EA12" s="585"/>
      <c r="EB12" s="585"/>
      <c r="EC12" s="585"/>
      <c r="ED12" s="585"/>
      <c r="EE12" s="585"/>
      <c r="EF12" s="585"/>
      <c r="EG12" s="585"/>
      <c r="EH12" s="585"/>
      <c r="EI12" s="586"/>
      <c r="EJ12" s="584"/>
      <c r="EK12" s="585"/>
      <c r="EL12" s="585"/>
      <c r="EM12" s="585"/>
      <c r="EN12" s="585"/>
      <c r="EO12" s="585"/>
      <c r="EP12" s="585"/>
      <c r="EQ12" s="585"/>
      <c r="ER12" s="585"/>
      <c r="ES12" s="585"/>
      <c r="ET12" s="585"/>
      <c r="EU12" s="585"/>
      <c r="EV12" s="585"/>
      <c r="EW12" s="585"/>
      <c r="EX12" s="585"/>
      <c r="EY12" s="586"/>
    </row>
    <row r="13" spans="1:155" ht="21" customHeight="1">
      <c r="A13" s="402" t="s">
        <v>902</v>
      </c>
      <c r="B13" s="402"/>
      <c r="C13" s="402"/>
      <c r="D13" s="402"/>
      <c r="E13" s="402"/>
      <c r="F13" s="402"/>
      <c r="G13" s="402"/>
      <c r="H13" s="402"/>
      <c r="I13" s="30"/>
      <c r="J13" s="621" t="s">
        <v>272</v>
      </c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40"/>
      <c r="AR13" s="578" t="s">
        <v>275</v>
      </c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80"/>
      <c r="BH13" s="578" t="s">
        <v>275</v>
      </c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80"/>
      <c r="BX13" s="578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80"/>
      <c r="CN13" s="578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80"/>
      <c r="DD13" s="584"/>
      <c r="DE13" s="585"/>
      <c r="DF13" s="585"/>
      <c r="DG13" s="585"/>
      <c r="DH13" s="585"/>
      <c r="DI13" s="585"/>
      <c r="DJ13" s="585"/>
      <c r="DK13" s="585"/>
      <c r="DL13" s="585"/>
      <c r="DM13" s="585"/>
      <c r="DN13" s="585"/>
      <c r="DO13" s="585"/>
      <c r="DP13" s="585"/>
      <c r="DQ13" s="585"/>
      <c r="DR13" s="585"/>
      <c r="DS13" s="586"/>
      <c r="DT13" s="584"/>
      <c r="DU13" s="585"/>
      <c r="DV13" s="585"/>
      <c r="DW13" s="585"/>
      <c r="DX13" s="585"/>
      <c r="DY13" s="585"/>
      <c r="DZ13" s="585"/>
      <c r="EA13" s="585"/>
      <c r="EB13" s="585"/>
      <c r="EC13" s="585"/>
      <c r="ED13" s="585"/>
      <c r="EE13" s="585"/>
      <c r="EF13" s="585"/>
      <c r="EG13" s="585"/>
      <c r="EH13" s="585"/>
      <c r="EI13" s="586"/>
      <c r="EJ13" s="584"/>
      <c r="EK13" s="585"/>
      <c r="EL13" s="585"/>
      <c r="EM13" s="585"/>
      <c r="EN13" s="585"/>
      <c r="EO13" s="585"/>
      <c r="EP13" s="585"/>
      <c r="EQ13" s="585"/>
      <c r="ER13" s="585"/>
      <c r="ES13" s="585"/>
      <c r="ET13" s="585"/>
      <c r="EU13" s="585"/>
      <c r="EV13" s="585"/>
      <c r="EW13" s="585"/>
      <c r="EX13" s="585"/>
      <c r="EY13" s="586"/>
    </row>
    <row r="14" spans="1:155" ht="25.5" customHeight="1">
      <c r="A14" s="402" t="s">
        <v>910</v>
      </c>
      <c r="B14" s="402"/>
      <c r="C14" s="402"/>
      <c r="D14" s="402"/>
      <c r="E14" s="402"/>
      <c r="F14" s="402"/>
      <c r="G14" s="402"/>
      <c r="H14" s="402"/>
      <c r="I14" s="30"/>
      <c r="J14" s="598" t="s">
        <v>253</v>
      </c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9"/>
      <c r="AR14" s="600">
        <f>AR9+AR10+AR12</f>
        <v>12920.3</v>
      </c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  <c r="BC14" s="601"/>
      <c r="BD14" s="601"/>
      <c r="BE14" s="601"/>
      <c r="BF14" s="601"/>
      <c r="BG14" s="602"/>
      <c r="BH14" s="600">
        <f>BH9+BH10+BH12</f>
        <v>13715.911792564102</v>
      </c>
      <c r="BI14" s="601"/>
      <c r="BJ14" s="601"/>
      <c r="BK14" s="601"/>
      <c r="BL14" s="601"/>
      <c r="BM14" s="601"/>
      <c r="BN14" s="601"/>
      <c r="BO14" s="601"/>
      <c r="BP14" s="601"/>
      <c r="BQ14" s="601"/>
      <c r="BR14" s="601"/>
      <c r="BS14" s="601"/>
      <c r="BT14" s="601"/>
      <c r="BU14" s="601"/>
      <c r="BV14" s="601"/>
      <c r="BW14" s="602"/>
      <c r="BX14" s="600"/>
      <c r="BY14" s="601"/>
      <c r="BZ14" s="601"/>
      <c r="CA14" s="601"/>
      <c r="CB14" s="601"/>
      <c r="CC14" s="601"/>
      <c r="CD14" s="601"/>
      <c r="CE14" s="601"/>
      <c r="CF14" s="601"/>
      <c r="CG14" s="601"/>
      <c r="CH14" s="601"/>
      <c r="CI14" s="601"/>
      <c r="CJ14" s="601"/>
      <c r="CK14" s="601"/>
      <c r="CL14" s="601"/>
      <c r="CM14" s="602"/>
      <c r="CN14" s="600">
        <f>CN9+CN10+CN12</f>
        <v>13916.794715384618</v>
      </c>
      <c r="CO14" s="601"/>
      <c r="CP14" s="601"/>
      <c r="CQ14" s="601"/>
      <c r="CR14" s="601"/>
      <c r="CS14" s="601"/>
      <c r="CT14" s="601"/>
      <c r="CU14" s="601"/>
      <c r="CV14" s="601"/>
      <c r="CW14" s="601"/>
      <c r="CX14" s="601"/>
      <c r="CY14" s="601"/>
      <c r="CZ14" s="601"/>
      <c r="DA14" s="601"/>
      <c r="DB14" s="601"/>
      <c r="DC14" s="602"/>
      <c r="DD14" s="584"/>
      <c r="DE14" s="585"/>
      <c r="DF14" s="585"/>
      <c r="DG14" s="585"/>
      <c r="DH14" s="585"/>
      <c r="DI14" s="585"/>
      <c r="DJ14" s="585"/>
      <c r="DK14" s="585"/>
      <c r="DL14" s="585"/>
      <c r="DM14" s="585"/>
      <c r="DN14" s="585"/>
      <c r="DO14" s="585"/>
      <c r="DP14" s="585"/>
      <c r="DQ14" s="585"/>
      <c r="DR14" s="585"/>
      <c r="DS14" s="586"/>
      <c r="DT14" s="584"/>
      <c r="DU14" s="585"/>
      <c r="DV14" s="585"/>
      <c r="DW14" s="585"/>
      <c r="DX14" s="585"/>
      <c r="DY14" s="585"/>
      <c r="DZ14" s="585"/>
      <c r="EA14" s="585"/>
      <c r="EB14" s="585"/>
      <c r="EC14" s="585"/>
      <c r="ED14" s="585"/>
      <c r="EE14" s="585"/>
      <c r="EF14" s="585"/>
      <c r="EG14" s="585"/>
      <c r="EH14" s="585"/>
      <c r="EI14" s="586"/>
      <c r="EJ14" s="584"/>
      <c r="EK14" s="585"/>
      <c r="EL14" s="585"/>
      <c r="EM14" s="585"/>
      <c r="EN14" s="585"/>
      <c r="EO14" s="585"/>
      <c r="EP14" s="585"/>
      <c r="EQ14" s="585"/>
      <c r="ER14" s="585"/>
      <c r="ES14" s="585"/>
      <c r="ET14" s="585"/>
      <c r="EU14" s="585"/>
      <c r="EV14" s="585"/>
      <c r="EW14" s="585"/>
      <c r="EX14" s="585"/>
      <c r="EY14" s="586"/>
    </row>
    <row r="15" ht="15" customHeight="1"/>
    <row r="16" ht="15" hidden="1">
      <c r="F16" s="22" t="s">
        <v>772</v>
      </c>
    </row>
    <row r="17" spans="6:155" s="24" customFormat="1" ht="15" customHeight="1" hidden="1">
      <c r="F17" s="624" t="s">
        <v>912</v>
      </c>
      <c r="G17" s="624"/>
      <c r="H17" s="624"/>
      <c r="I17" s="22" t="s">
        <v>257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6:155" s="24" customFormat="1" ht="30" customHeight="1" hidden="1">
      <c r="F18" s="388" t="s">
        <v>914</v>
      </c>
      <c r="G18" s="388"/>
      <c r="H18" s="388"/>
      <c r="I18" s="389" t="s">
        <v>273</v>
      </c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89"/>
      <c r="DG18" s="389"/>
      <c r="DH18" s="389"/>
      <c r="DI18" s="389"/>
      <c r="DJ18" s="389"/>
      <c r="DK18" s="389"/>
      <c r="DL18" s="389"/>
      <c r="DM18" s="389"/>
      <c r="DN18" s="389"/>
      <c r="DO18" s="389"/>
      <c r="DP18" s="389"/>
      <c r="DQ18" s="389"/>
      <c r="DR18" s="389"/>
      <c r="DS18" s="389"/>
      <c r="DT18" s="389"/>
      <c r="DU18" s="389"/>
      <c r="DV18" s="389"/>
      <c r="DW18" s="389"/>
      <c r="DX18" s="389"/>
      <c r="DY18" s="389"/>
      <c r="DZ18" s="389"/>
      <c r="EA18" s="389"/>
      <c r="EB18" s="389"/>
      <c r="EC18" s="389"/>
      <c r="ED18" s="389"/>
      <c r="EE18" s="389"/>
      <c r="EF18" s="389"/>
      <c r="EG18" s="389"/>
      <c r="EH18" s="389"/>
      <c r="EI18" s="389"/>
      <c r="EJ18" s="389"/>
      <c r="EK18" s="389"/>
      <c r="EL18" s="389"/>
      <c r="EM18" s="389"/>
      <c r="EN18" s="389"/>
      <c r="EO18" s="389"/>
      <c r="EP18" s="389"/>
      <c r="EQ18" s="389"/>
      <c r="ER18" s="389"/>
      <c r="ES18" s="389"/>
      <c r="ET18" s="389"/>
      <c r="EU18" s="389"/>
      <c r="EV18" s="389"/>
      <c r="EW18" s="389"/>
      <c r="EX18" s="389"/>
      <c r="EY18" s="389"/>
    </row>
    <row r="19" spans="6:9" ht="15" customHeight="1" hidden="1">
      <c r="F19" s="624" t="s">
        <v>916</v>
      </c>
      <c r="G19" s="624"/>
      <c r="H19" s="624"/>
      <c r="I19" s="22" t="s">
        <v>274</v>
      </c>
    </row>
    <row r="20" ht="3" customHeight="1"/>
    <row r="21" ht="16.5" customHeight="1"/>
    <row r="22" ht="17.25" customHeight="1">
      <c r="K22" s="239" t="s">
        <v>970</v>
      </c>
    </row>
    <row r="23" ht="12" customHeight="1">
      <c r="K23" s="195"/>
    </row>
    <row r="24" ht="7.5" customHeight="1"/>
    <row r="25" ht="15.75" customHeight="1">
      <c r="K25" s="194" t="s">
        <v>957</v>
      </c>
    </row>
    <row r="30" spans="7:33" ht="12" customHeight="1">
      <c r="G30" s="13" t="s">
        <v>846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7:33" ht="12" customHeigh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 t="s">
        <v>847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</sheetData>
  <sheetProtection/>
  <mergeCells count="84">
    <mergeCell ref="BX14:CM14"/>
    <mergeCell ref="BH13:BW13"/>
    <mergeCell ref="BX13:CM13"/>
    <mergeCell ref="A14:H14"/>
    <mergeCell ref="J14:AQ14"/>
    <mergeCell ref="AR14:BG14"/>
    <mergeCell ref="BH14:BW14"/>
    <mergeCell ref="F19:H19"/>
    <mergeCell ref="CN14:DC14"/>
    <mergeCell ref="DD14:DS14"/>
    <mergeCell ref="A12:H12"/>
    <mergeCell ref="J12:AP12"/>
    <mergeCell ref="AR12:BG12"/>
    <mergeCell ref="BH12:BW12"/>
    <mergeCell ref="DD12:DS12"/>
    <mergeCell ref="BX12:CM12"/>
    <mergeCell ref="J13:AP13"/>
    <mergeCell ref="F17:H17"/>
    <mergeCell ref="F18:H18"/>
    <mergeCell ref="I18:EY18"/>
    <mergeCell ref="AR13:BG13"/>
    <mergeCell ref="DT14:EI14"/>
    <mergeCell ref="EJ14:EY14"/>
    <mergeCell ref="DT13:EI13"/>
    <mergeCell ref="DD13:DS13"/>
    <mergeCell ref="A13:H13"/>
    <mergeCell ref="EJ13:EY13"/>
    <mergeCell ref="CN13:DC13"/>
    <mergeCell ref="BX10:CM10"/>
    <mergeCell ref="A10:H10"/>
    <mergeCell ref="J10:AP10"/>
    <mergeCell ref="AR10:BG10"/>
    <mergeCell ref="BH10:BW10"/>
    <mergeCell ref="A11:H11"/>
    <mergeCell ref="J11:AP11"/>
    <mergeCell ref="AR11:BG11"/>
    <mergeCell ref="BH11:BW11"/>
    <mergeCell ref="BX11:CM11"/>
    <mergeCell ref="DD11:DS11"/>
    <mergeCell ref="DT11:EI11"/>
    <mergeCell ref="EJ12:EY12"/>
    <mergeCell ref="CN12:DC12"/>
    <mergeCell ref="DT12:EI12"/>
    <mergeCell ref="EJ11:EY11"/>
    <mergeCell ref="CN11:DC11"/>
    <mergeCell ref="EJ10:EY10"/>
    <mergeCell ref="CN10:DC10"/>
    <mergeCell ref="EJ9:EY9"/>
    <mergeCell ref="DD10:DS10"/>
    <mergeCell ref="DT10:EI10"/>
    <mergeCell ref="BX9:CM9"/>
    <mergeCell ref="CN9:DC9"/>
    <mergeCell ref="DT9:EI9"/>
    <mergeCell ref="DD9:DS9"/>
    <mergeCell ref="AR7:BG7"/>
    <mergeCell ref="EJ7:EY7"/>
    <mergeCell ref="A9:H9"/>
    <mergeCell ref="J9:AQ9"/>
    <mergeCell ref="AR9:BG9"/>
    <mergeCell ref="BH9:BW9"/>
    <mergeCell ref="BH8:BW8"/>
    <mergeCell ref="AR8:BG8"/>
    <mergeCell ref="I8:AQ8"/>
    <mergeCell ref="A8:H8"/>
    <mergeCell ref="CN8:DC8"/>
    <mergeCell ref="DD8:DS8"/>
    <mergeCell ref="A3:EY3"/>
    <mergeCell ref="A6:H6"/>
    <mergeCell ref="I6:AQ6"/>
    <mergeCell ref="AR6:BW6"/>
    <mergeCell ref="BX6:DC6"/>
    <mergeCell ref="BH7:BW7"/>
    <mergeCell ref="A7:H7"/>
    <mergeCell ref="I7:AQ7"/>
    <mergeCell ref="DD6:DS6"/>
    <mergeCell ref="DT6:EY6"/>
    <mergeCell ref="BL4:CV4"/>
    <mergeCell ref="EJ8:EY8"/>
    <mergeCell ref="CN7:DC7"/>
    <mergeCell ref="DT7:EI7"/>
    <mergeCell ref="BX8:CM8"/>
    <mergeCell ref="DT8:EI8"/>
    <mergeCell ref="DD7:DS7"/>
    <mergeCell ref="BX7:CM7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Y42"/>
  <sheetViews>
    <sheetView zoomScalePageLayoutView="0" workbookViewId="0" topLeftCell="A7">
      <selection activeCell="AV8" sqref="AV8:BI8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298</v>
      </c>
    </row>
    <row r="2" ht="9.75" customHeight="1"/>
    <row r="3" spans="1:155" ht="12.75" customHeight="1">
      <c r="A3" s="592" t="s">
        <v>299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CQ3" s="592"/>
      <c r="CR3" s="592"/>
      <c r="CS3" s="592"/>
      <c r="CT3" s="592"/>
      <c r="CU3" s="592"/>
      <c r="CV3" s="592"/>
      <c r="CW3" s="592"/>
      <c r="CX3" s="592"/>
      <c r="CY3" s="592"/>
      <c r="CZ3" s="592"/>
      <c r="DA3" s="592"/>
      <c r="DB3" s="592"/>
      <c r="DC3" s="592"/>
      <c r="DD3" s="592"/>
      <c r="DE3" s="592"/>
      <c r="DF3" s="592"/>
      <c r="DG3" s="592"/>
      <c r="DH3" s="592"/>
      <c r="DI3" s="592"/>
      <c r="DJ3" s="592"/>
      <c r="DK3" s="592"/>
      <c r="DL3" s="592"/>
      <c r="DM3" s="592"/>
      <c r="DN3" s="592"/>
      <c r="DO3" s="592"/>
      <c r="DP3" s="592"/>
      <c r="DQ3" s="592"/>
      <c r="DR3" s="592"/>
      <c r="DS3" s="592"/>
      <c r="DT3" s="592"/>
      <c r="DU3" s="592"/>
      <c r="DV3" s="592"/>
      <c r="DW3" s="592"/>
      <c r="DX3" s="592"/>
      <c r="DY3" s="592"/>
      <c r="DZ3" s="592"/>
      <c r="EA3" s="592"/>
      <c r="EB3" s="592"/>
      <c r="EC3" s="592"/>
      <c r="ED3" s="592"/>
      <c r="EE3" s="592"/>
      <c r="EF3" s="592"/>
      <c r="EG3" s="592"/>
      <c r="EH3" s="592"/>
      <c r="EI3" s="592"/>
      <c r="EJ3" s="592"/>
      <c r="EK3" s="592"/>
      <c r="EL3" s="592"/>
      <c r="EM3" s="592"/>
      <c r="EN3" s="592"/>
      <c r="EO3" s="592"/>
      <c r="EP3" s="592"/>
      <c r="EQ3" s="592"/>
      <c r="ER3" s="592"/>
      <c r="ES3" s="592"/>
      <c r="ET3" s="592"/>
      <c r="EU3" s="592"/>
      <c r="EV3" s="592"/>
      <c r="EW3" s="592"/>
      <c r="EX3" s="592"/>
      <c r="EY3" s="592"/>
    </row>
    <row r="4" spans="63:155" s="24" customFormat="1" ht="15" customHeight="1">
      <c r="BK4" s="209" t="s">
        <v>277</v>
      </c>
      <c r="EY4" s="25"/>
    </row>
    <row r="5" spans="1:155" s="24" customFormat="1" ht="13.5" customHeight="1">
      <c r="A5" s="348" t="s">
        <v>212</v>
      </c>
      <c r="B5" s="349"/>
      <c r="C5" s="349"/>
      <c r="D5" s="349"/>
      <c r="E5" s="349"/>
      <c r="F5" s="349"/>
      <c r="G5" s="350"/>
      <c r="H5" s="348" t="s">
        <v>192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50"/>
      <c r="AV5" s="625" t="s">
        <v>978</v>
      </c>
      <c r="AW5" s="626"/>
      <c r="AX5" s="626"/>
      <c r="AY5" s="626"/>
      <c r="AZ5" s="626"/>
      <c r="BA5" s="626"/>
      <c r="BB5" s="626"/>
      <c r="BC5" s="626"/>
      <c r="BD5" s="626"/>
      <c r="BE5" s="626"/>
      <c r="BF5" s="626"/>
      <c r="BG5" s="626"/>
      <c r="BH5" s="626"/>
      <c r="BI5" s="626"/>
      <c r="BJ5" s="626"/>
      <c r="BK5" s="626"/>
      <c r="BL5" s="626"/>
      <c r="BM5" s="626"/>
      <c r="BN5" s="626"/>
      <c r="BO5" s="626"/>
      <c r="BP5" s="626"/>
      <c r="BQ5" s="626"/>
      <c r="BR5" s="626"/>
      <c r="BS5" s="626"/>
      <c r="BT5" s="626"/>
      <c r="BU5" s="626"/>
      <c r="BV5" s="626"/>
      <c r="BW5" s="627"/>
      <c r="BX5" s="625" t="s">
        <v>1008</v>
      </c>
      <c r="BY5" s="626"/>
      <c r="BZ5" s="626"/>
      <c r="CA5" s="626"/>
      <c r="CB5" s="626"/>
      <c r="CC5" s="626"/>
      <c r="CD5" s="626"/>
      <c r="CE5" s="626"/>
      <c r="CF5" s="626"/>
      <c r="CG5" s="626"/>
      <c r="CH5" s="626"/>
      <c r="CI5" s="626"/>
      <c r="CJ5" s="626"/>
      <c r="CK5" s="626"/>
      <c r="CL5" s="626"/>
      <c r="CM5" s="626"/>
      <c r="CN5" s="626"/>
      <c r="CO5" s="626"/>
      <c r="CP5" s="626"/>
      <c r="CQ5" s="626"/>
      <c r="CR5" s="626"/>
      <c r="CS5" s="626"/>
      <c r="CT5" s="626"/>
      <c r="CU5" s="626"/>
      <c r="CV5" s="626"/>
      <c r="CW5" s="626"/>
      <c r="CX5" s="626"/>
      <c r="CY5" s="627"/>
      <c r="CZ5" s="625" t="s">
        <v>813</v>
      </c>
      <c r="DA5" s="626"/>
      <c r="DB5" s="626"/>
      <c r="DC5" s="626"/>
      <c r="DD5" s="626"/>
      <c r="DE5" s="626"/>
      <c r="DF5" s="626"/>
      <c r="DG5" s="626"/>
      <c r="DH5" s="626"/>
      <c r="DI5" s="626"/>
      <c r="DJ5" s="626"/>
      <c r="DK5" s="626"/>
      <c r="DL5" s="626"/>
      <c r="DM5" s="626"/>
      <c r="DN5" s="626"/>
      <c r="DO5" s="626"/>
      <c r="DP5" s="626"/>
      <c r="DQ5" s="626"/>
      <c r="DR5" s="626"/>
      <c r="DS5" s="626"/>
      <c r="DT5" s="626"/>
      <c r="DU5" s="626"/>
      <c r="DV5" s="626"/>
      <c r="DW5" s="627"/>
      <c r="DX5" s="625" t="s">
        <v>214</v>
      </c>
      <c r="DY5" s="626"/>
      <c r="DZ5" s="626"/>
      <c r="EA5" s="626"/>
      <c r="EB5" s="626"/>
      <c r="EC5" s="626"/>
      <c r="ED5" s="626"/>
      <c r="EE5" s="626"/>
      <c r="EF5" s="626"/>
      <c r="EG5" s="626"/>
      <c r="EH5" s="626"/>
      <c r="EI5" s="626"/>
      <c r="EJ5" s="626"/>
      <c r="EK5" s="626"/>
      <c r="EL5" s="626"/>
      <c r="EM5" s="626"/>
      <c r="EN5" s="626"/>
      <c r="EO5" s="626"/>
      <c r="EP5" s="626"/>
      <c r="EQ5" s="626"/>
      <c r="ER5" s="626"/>
      <c r="ES5" s="626"/>
      <c r="ET5" s="626"/>
      <c r="EU5" s="626"/>
      <c r="EV5" s="626"/>
      <c r="EW5" s="626"/>
      <c r="EX5" s="626"/>
      <c r="EY5" s="627"/>
    </row>
    <row r="6" spans="1:155" s="26" customFormat="1" ht="89.25" customHeight="1">
      <c r="A6" s="354"/>
      <c r="B6" s="355"/>
      <c r="C6" s="355"/>
      <c r="D6" s="355"/>
      <c r="E6" s="355"/>
      <c r="F6" s="355"/>
      <c r="G6" s="356"/>
      <c r="H6" s="354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6"/>
      <c r="AV6" s="346" t="s">
        <v>1015</v>
      </c>
      <c r="AW6" s="594"/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594"/>
      <c r="BI6" s="345"/>
      <c r="BJ6" s="346" t="s">
        <v>1016</v>
      </c>
      <c r="BK6" s="594"/>
      <c r="BL6" s="594"/>
      <c r="BM6" s="594"/>
      <c r="BN6" s="594"/>
      <c r="BO6" s="594"/>
      <c r="BP6" s="594"/>
      <c r="BQ6" s="594"/>
      <c r="BR6" s="594"/>
      <c r="BS6" s="594"/>
      <c r="BT6" s="594"/>
      <c r="BU6" s="594"/>
      <c r="BV6" s="594"/>
      <c r="BW6" s="345"/>
      <c r="BX6" s="346" t="s">
        <v>1017</v>
      </c>
      <c r="BY6" s="594"/>
      <c r="BZ6" s="594"/>
      <c r="CA6" s="594"/>
      <c r="CB6" s="594"/>
      <c r="CC6" s="594"/>
      <c r="CD6" s="594"/>
      <c r="CE6" s="594"/>
      <c r="CF6" s="594"/>
      <c r="CG6" s="594"/>
      <c r="CH6" s="594"/>
      <c r="CI6" s="594"/>
      <c r="CJ6" s="594"/>
      <c r="CK6" s="345"/>
      <c r="CL6" s="346" t="s">
        <v>1018</v>
      </c>
      <c r="CM6" s="594"/>
      <c r="CN6" s="594"/>
      <c r="CO6" s="594"/>
      <c r="CP6" s="594"/>
      <c r="CQ6" s="594"/>
      <c r="CR6" s="594"/>
      <c r="CS6" s="594"/>
      <c r="CT6" s="594"/>
      <c r="CU6" s="594"/>
      <c r="CV6" s="594"/>
      <c r="CW6" s="594"/>
      <c r="CX6" s="594"/>
      <c r="CY6" s="345"/>
      <c r="CZ6" s="346"/>
      <c r="DA6" s="594"/>
      <c r="DB6" s="594"/>
      <c r="DC6" s="594"/>
      <c r="DD6" s="594"/>
      <c r="DE6" s="594"/>
      <c r="DF6" s="594"/>
      <c r="DG6" s="594"/>
      <c r="DH6" s="594"/>
      <c r="DI6" s="594"/>
      <c r="DJ6" s="594"/>
      <c r="DK6" s="345"/>
      <c r="DL6" s="346"/>
      <c r="DM6" s="594"/>
      <c r="DN6" s="594"/>
      <c r="DO6" s="594"/>
      <c r="DP6" s="594"/>
      <c r="DQ6" s="594"/>
      <c r="DR6" s="594"/>
      <c r="DS6" s="594"/>
      <c r="DT6" s="594"/>
      <c r="DU6" s="594"/>
      <c r="DV6" s="594"/>
      <c r="DW6" s="345"/>
      <c r="DX6" s="346" t="s">
        <v>300</v>
      </c>
      <c r="DY6" s="594"/>
      <c r="DZ6" s="594"/>
      <c r="EA6" s="594"/>
      <c r="EB6" s="594"/>
      <c r="EC6" s="594"/>
      <c r="ED6" s="594"/>
      <c r="EE6" s="594"/>
      <c r="EF6" s="594"/>
      <c r="EG6" s="594"/>
      <c r="EH6" s="594"/>
      <c r="EI6" s="594"/>
      <c r="EJ6" s="594"/>
      <c r="EK6" s="345"/>
      <c r="EL6" s="346" t="s">
        <v>301</v>
      </c>
      <c r="EM6" s="594"/>
      <c r="EN6" s="594"/>
      <c r="EO6" s="594"/>
      <c r="EP6" s="594"/>
      <c r="EQ6" s="594"/>
      <c r="ER6" s="594"/>
      <c r="ES6" s="594"/>
      <c r="ET6" s="594"/>
      <c r="EU6" s="594"/>
      <c r="EV6" s="594"/>
      <c r="EW6" s="594"/>
      <c r="EX6" s="594"/>
      <c r="EY6" s="345"/>
    </row>
    <row r="7" spans="1:155" ht="13.5" customHeight="1">
      <c r="A7" s="292">
        <v>1</v>
      </c>
      <c r="B7" s="292"/>
      <c r="C7" s="292"/>
      <c r="D7" s="292"/>
      <c r="E7" s="292"/>
      <c r="F7" s="292"/>
      <c r="G7" s="292"/>
      <c r="H7" s="308">
        <v>2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10"/>
      <c r="AV7" s="584">
        <v>3</v>
      </c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6"/>
      <c r="BJ7" s="584">
        <v>4</v>
      </c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6"/>
      <c r="BX7" s="584">
        <v>5</v>
      </c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6"/>
      <c r="CL7" s="584">
        <v>6</v>
      </c>
      <c r="CM7" s="585"/>
      <c r="CN7" s="585"/>
      <c r="CO7" s="585"/>
      <c r="CP7" s="585"/>
      <c r="CQ7" s="585"/>
      <c r="CR7" s="585"/>
      <c r="CS7" s="585"/>
      <c r="CT7" s="585"/>
      <c r="CU7" s="585"/>
      <c r="CV7" s="585"/>
      <c r="CW7" s="585"/>
      <c r="CX7" s="585"/>
      <c r="CY7" s="586"/>
      <c r="CZ7" s="584" t="s">
        <v>813</v>
      </c>
      <c r="DA7" s="585"/>
      <c r="DB7" s="585"/>
      <c r="DC7" s="585"/>
      <c r="DD7" s="585"/>
      <c r="DE7" s="585"/>
      <c r="DF7" s="585"/>
      <c r="DG7" s="585"/>
      <c r="DH7" s="585"/>
      <c r="DI7" s="585"/>
      <c r="DJ7" s="585"/>
      <c r="DK7" s="586"/>
      <c r="DL7" s="584" t="s">
        <v>813</v>
      </c>
      <c r="DM7" s="585"/>
      <c r="DN7" s="585"/>
      <c r="DO7" s="585"/>
      <c r="DP7" s="585"/>
      <c r="DQ7" s="585"/>
      <c r="DR7" s="585"/>
      <c r="DS7" s="585"/>
      <c r="DT7" s="585"/>
      <c r="DU7" s="585"/>
      <c r="DV7" s="585"/>
      <c r="DW7" s="586"/>
      <c r="DX7" s="584" t="s">
        <v>302</v>
      </c>
      <c r="DY7" s="585"/>
      <c r="DZ7" s="585"/>
      <c r="EA7" s="585"/>
      <c r="EB7" s="585"/>
      <c r="EC7" s="585"/>
      <c r="ED7" s="585"/>
      <c r="EE7" s="585"/>
      <c r="EF7" s="585"/>
      <c r="EG7" s="585"/>
      <c r="EH7" s="585"/>
      <c r="EI7" s="585"/>
      <c r="EJ7" s="585"/>
      <c r="EK7" s="586"/>
      <c r="EL7" s="584" t="s">
        <v>215</v>
      </c>
      <c r="EM7" s="585"/>
      <c r="EN7" s="585"/>
      <c r="EO7" s="585"/>
      <c r="EP7" s="585"/>
      <c r="EQ7" s="585"/>
      <c r="ER7" s="585"/>
      <c r="ES7" s="585"/>
      <c r="ET7" s="585"/>
      <c r="EU7" s="585"/>
      <c r="EV7" s="585"/>
      <c r="EW7" s="585"/>
      <c r="EX7" s="585"/>
      <c r="EY7" s="586"/>
    </row>
    <row r="8" spans="1:155" ht="30.75" customHeight="1">
      <c r="A8" s="402" t="s">
        <v>823</v>
      </c>
      <c r="B8" s="402"/>
      <c r="C8" s="402"/>
      <c r="D8" s="402"/>
      <c r="E8" s="402"/>
      <c r="F8" s="402"/>
      <c r="G8" s="402"/>
      <c r="H8" s="30"/>
      <c r="I8" s="621" t="s">
        <v>303</v>
      </c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40"/>
      <c r="AV8" s="628">
        <f>'факт 19'!B5</f>
        <v>3131.8</v>
      </c>
      <c r="AW8" s="629"/>
      <c r="AX8" s="629"/>
      <c r="AY8" s="629"/>
      <c r="AZ8" s="629"/>
      <c r="BA8" s="629"/>
      <c r="BB8" s="629"/>
      <c r="BC8" s="629"/>
      <c r="BD8" s="629"/>
      <c r="BE8" s="629"/>
      <c r="BF8" s="629"/>
      <c r="BG8" s="629"/>
      <c r="BH8" s="629"/>
      <c r="BI8" s="630"/>
      <c r="BJ8" s="628">
        <f>'5.1'!CQ28</f>
        <v>4893.807</v>
      </c>
      <c r="BK8" s="629"/>
      <c r="BL8" s="629"/>
      <c r="BM8" s="629"/>
      <c r="BN8" s="629"/>
      <c r="BO8" s="629"/>
      <c r="BP8" s="629"/>
      <c r="BQ8" s="629"/>
      <c r="BR8" s="629"/>
      <c r="BS8" s="629"/>
      <c r="BT8" s="629"/>
      <c r="BU8" s="629"/>
      <c r="BV8" s="629"/>
      <c r="BW8" s="630"/>
      <c r="BX8" s="628"/>
      <c r="BY8" s="629"/>
      <c r="BZ8" s="629"/>
      <c r="CA8" s="629"/>
      <c r="CB8" s="629"/>
      <c r="CC8" s="629"/>
      <c r="CD8" s="629"/>
      <c r="CE8" s="629"/>
      <c r="CF8" s="629"/>
      <c r="CG8" s="629"/>
      <c r="CH8" s="629"/>
      <c r="CI8" s="629"/>
      <c r="CJ8" s="629"/>
      <c r="CK8" s="630"/>
      <c r="CL8" s="628">
        <f>'5.1'!DU28</f>
        <v>4420.388000000001</v>
      </c>
      <c r="CM8" s="629"/>
      <c r="CN8" s="629"/>
      <c r="CO8" s="629"/>
      <c r="CP8" s="629"/>
      <c r="CQ8" s="629"/>
      <c r="CR8" s="629"/>
      <c r="CS8" s="629"/>
      <c r="CT8" s="629"/>
      <c r="CU8" s="629"/>
      <c r="CV8" s="629"/>
      <c r="CW8" s="629"/>
      <c r="CX8" s="629"/>
      <c r="CY8" s="630"/>
      <c r="CZ8" s="584"/>
      <c r="DA8" s="585"/>
      <c r="DB8" s="585"/>
      <c r="DC8" s="585"/>
      <c r="DD8" s="585"/>
      <c r="DE8" s="585"/>
      <c r="DF8" s="585"/>
      <c r="DG8" s="585"/>
      <c r="DH8" s="585"/>
      <c r="DI8" s="585"/>
      <c r="DJ8" s="585"/>
      <c r="DK8" s="586"/>
      <c r="DL8" s="584"/>
      <c r="DM8" s="585"/>
      <c r="DN8" s="585"/>
      <c r="DO8" s="585"/>
      <c r="DP8" s="585"/>
      <c r="DQ8" s="585"/>
      <c r="DR8" s="585"/>
      <c r="DS8" s="585"/>
      <c r="DT8" s="585"/>
      <c r="DU8" s="585"/>
      <c r="DV8" s="585"/>
      <c r="DW8" s="586"/>
      <c r="DX8" s="584"/>
      <c r="DY8" s="585"/>
      <c r="DZ8" s="585"/>
      <c r="EA8" s="585"/>
      <c r="EB8" s="585"/>
      <c r="EC8" s="585"/>
      <c r="ED8" s="585"/>
      <c r="EE8" s="585"/>
      <c r="EF8" s="585"/>
      <c r="EG8" s="585"/>
      <c r="EH8" s="585"/>
      <c r="EI8" s="585"/>
      <c r="EJ8" s="585"/>
      <c r="EK8" s="586"/>
      <c r="EL8" s="584"/>
      <c r="EM8" s="585"/>
      <c r="EN8" s="585"/>
      <c r="EO8" s="585"/>
      <c r="EP8" s="585"/>
      <c r="EQ8" s="585"/>
      <c r="ER8" s="585"/>
      <c r="ES8" s="585"/>
      <c r="ET8" s="585"/>
      <c r="EU8" s="585"/>
      <c r="EV8" s="585"/>
      <c r="EW8" s="585"/>
      <c r="EX8" s="585"/>
      <c r="EY8" s="586"/>
    </row>
    <row r="9" spans="1:155" ht="15" customHeight="1">
      <c r="A9" s="402" t="s">
        <v>868</v>
      </c>
      <c r="B9" s="402"/>
      <c r="C9" s="402"/>
      <c r="D9" s="402"/>
      <c r="E9" s="402"/>
      <c r="F9" s="402"/>
      <c r="G9" s="402"/>
      <c r="H9" s="30"/>
      <c r="I9" s="559" t="s">
        <v>304</v>
      </c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59"/>
      <c r="AU9" s="560"/>
      <c r="AV9" s="628">
        <f>'5.3'!AR24</f>
        <v>6998.299999999999</v>
      </c>
      <c r="AW9" s="629"/>
      <c r="AX9" s="629"/>
      <c r="AY9" s="629"/>
      <c r="AZ9" s="629"/>
      <c r="BA9" s="629"/>
      <c r="BB9" s="629"/>
      <c r="BC9" s="629"/>
      <c r="BD9" s="629"/>
      <c r="BE9" s="629"/>
      <c r="BF9" s="629"/>
      <c r="BG9" s="629"/>
      <c r="BH9" s="629"/>
      <c r="BI9" s="630"/>
      <c r="BJ9" s="628">
        <f>'5.3'!BF24</f>
        <v>6915.923</v>
      </c>
      <c r="BK9" s="629"/>
      <c r="BL9" s="629"/>
      <c r="BM9" s="629"/>
      <c r="BN9" s="629"/>
      <c r="BO9" s="629"/>
      <c r="BP9" s="629"/>
      <c r="BQ9" s="629"/>
      <c r="BR9" s="629"/>
      <c r="BS9" s="629"/>
      <c r="BT9" s="629"/>
      <c r="BU9" s="629"/>
      <c r="BV9" s="629"/>
      <c r="BW9" s="630"/>
      <c r="BX9" s="628"/>
      <c r="BY9" s="629"/>
      <c r="BZ9" s="629"/>
      <c r="CA9" s="629"/>
      <c r="CB9" s="629"/>
      <c r="CC9" s="629"/>
      <c r="CD9" s="629"/>
      <c r="CE9" s="629"/>
      <c r="CF9" s="629"/>
      <c r="CG9" s="629"/>
      <c r="CH9" s="629"/>
      <c r="CI9" s="629"/>
      <c r="CJ9" s="629"/>
      <c r="CK9" s="630"/>
      <c r="CL9" s="628">
        <f>'5.3'!CH24</f>
        <v>6808.988399999999</v>
      </c>
      <c r="CM9" s="629"/>
      <c r="CN9" s="629"/>
      <c r="CO9" s="629"/>
      <c r="CP9" s="629"/>
      <c r="CQ9" s="629"/>
      <c r="CR9" s="629"/>
      <c r="CS9" s="629"/>
      <c r="CT9" s="629"/>
      <c r="CU9" s="629"/>
      <c r="CV9" s="629"/>
      <c r="CW9" s="629"/>
      <c r="CX9" s="629"/>
      <c r="CY9" s="630"/>
      <c r="CZ9" s="584"/>
      <c r="DA9" s="585"/>
      <c r="DB9" s="585"/>
      <c r="DC9" s="585"/>
      <c r="DD9" s="585"/>
      <c r="DE9" s="585"/>
      <c r="DF9" s="585"/>
      <c r="DG9" s="585"/>
      <c r="DH9" s="585"/>
      <c r="DI9" s="585"/>
      <c r="DJ9" s="585"/>
      <c r="DK9" s="586"/>
      <c r="DL9" s="584"/>
      <c r="DM9" s="585"/>
      <c r="DN9" s="585"/>
      <c r="DO9" s="585"/>
      <c r="DP9" s="585"/>
      <c r="DQ9" s="585"/>
      <c r="DR9" s="585"/>
      <c r="DS9" s="585"/>
      <c r="DT9" s="585"/>
      <c r="DU9" s="585"/>
      <c r="DV9" s="585"/>
      <c r="DW9" s="586"/>
      <c r="DX9" s="584"/>
      <c r="DY9" s="585"/>
      <c r="DZ9" s="585"/>
      <c r="EA9" s="585"/>
      <c r="EB9" s="585"/>
      <c r="EC9" s="585"/>
      <c r="ED9" s="585"/>
      <c r="EE9" s="585"/>
      <c r="EF9" s="585"/>
      <c r="EG9" s="585"/>
      <c r="EH9" s="585"/>
      <c r="EI9" s="585"/>
      <c r="EJ9" s="585"/>
      <c r="EK9" s="586"/>
      <c r="EL9" s="584"/>
      <c r="EM9" s="585"/>
      <c r="EN9" s="585"/>
      <c r="EO9" s="585"/>
      <c r="EP9" s="585"/>
      <c r="EQ9" s="585"/>
      <c r="ER9" s="585"/>
      <c r="ES9" s="585"/>
      <c r="ET9" s="585"/>
      <c r="EU9" s="585"/>
      <c r="EV9" s="585"/>
      <c r="EW9" s="585"/>
      <c r="EX9" s="585"/>
      <c r="EY9" s="586"/>
    </row>
    <row r="10" spans="1:155" ht="45" customHeight="1">
      <c r="A10" s="402" t="s">
        <v>869</v>
      </c>
      <c r="B10" s="402"/>
      <c r="C10" s="402"/>
      <c r="D10" s="402"/>
      <c r="E10" s="402"/>
      <c r="F10" s="402"/>
      <c r="G10" s="402"/>
      <c r="H10" s="30"/>
      <c r="I10" s="621" t="s">
        <v>305</v>
      </c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40"/>
      <c r="AV10" s="628">
        <f>'5.4'!AR14</f>
        <v>12920.3</v>
      </c>
      <c r="AW10" s="629"/>
      <c r="AX10" s="629"/>
      <c r="AY10" s="629"/>
      <c r="AZ10" s="629"/>
      <c r="BA10" s="629"/>
      <c r="BB10" s="629"/>
      <c r="BC10" s="629"/>
      <c r="BD10" s="629"/>
      <c r="BE10" s="629"/>
      <c r="BF10" s="629"/>
      <c r="BG10" s="629"/>
      <c r="BH10" s="629"/>
      <c r="BI10" s="630"/>
      <c r="BJ10" s="628">
        <f>'5.4'!BH14</f>
        <v>13715.911792564102</v>
      </c>
      <c r="BK10" s="629"/>
      <c r="BL10" s="629"/>
      <c r="BM10" s="629"/>
      <c r="BN10" s="629"/>
      <c r="BO10" s="629"/>
      <c r="BP10" s="629"/>
      <c r="BQ10" s="629"/>
      <c r="BR10" s="629"/>
      <c r="BS10" s="629"/>
      <c r="BT10" s="629"/>
      <c r="BU10" s="629"/>
      <c r="BV10" s="629"/>
      <c r="BW10" s="630"/>
      <c r="BX10" s="628"/>
      <c r="BY10" s="629"/>
      <c r="BZ10" s="629"/>
      <c r="CA10" s="629"/>
      <c r="CB10" s="629"/>
      <c r="CC10" s="629"/>
      <c r="CD10" s="629"/>
      <c r="CE10" s="629"/>
      <c r="CF10" s="629"/>
      <c r="CG10" s="629"/>
      <c r="CH10" s="629"/>
      <c r="CI10" s="629"/>
      <c r="CJ10" s="629"/>
      <c r="CK10" s="630"/>
      <c r="CL10" s="628">
        <f>'5.4'!CN14</f>
        <v>13916.794715384618</v>
      </c>
      <c r="CM10" s="629"/>
      <c r="CN10" s="629"/>
      <c r="CO10" s="629"/>
      <c r="CP10" s="629"/>
      <c r="CQ10" s="629"/>
      <c r="CR10" s="629"/>
      <c r="CS10" s="629"/>
      <c r="CT10" s="629"/>
      <c r="CU10" s="629"/>
      <c r="CV10" s="629"/>
      <c r="CW10" s="629"/>
      <c r="CX10" s="629"/>
      <c r="CY10" s="630"/>
      <c r="CZ10" s="584"/>
      <c r="DA10" s="585"/>
      <c r="DB10" s="585"/>
      <c r="DC10" s="585"/>
      <c r="DD10" s="585"/>
      <c r="DE10" s="585"/>
      <c r="DF10" s="585"/>
      <c r="DG10" s="585"/>
      <c r="DH10" s="585"/>
      <c r="DI10" s="585"/>
      <c r="DJ10" s="585"/>
      <c r="DK10" s="586"/>
      <c r="DL10" s="584"/>
      <c r="DM10" s="585"/>
      <c r="DN10" s="585"/>
      <c r="DO10" s="585"/>
      <c r="DP10" s="585"/>
      <c r="DQ10" s="585"/>
      <c r="DR10" s="585"/>
      <c r="DS10" s="585"/>
      <c r="DT10" s="585"/>
      <c r="DU10" s="585"/>
      <c r="DV10" s="585"/>
      <c r="DW10" s="586"/>
      <c r="DX10" s="584"/>
      <c r="DY10" s="585"/>
      <c r="DZ10" s="585"/>
      <c r="EA10" s="585"/>
      <c r="EB10" s="585"/>
      <c r="EC10" s="585"/>
      <c r="ED10" s="585"/>
      <c r="EE10" s="585"/>
      <c r="EF10" s="585"/>
      <c r="EG10" s="585"/>
      <c r="EH10" s="585"/>
      <c r="EI10" s="585"/>
      <c r="EJ10" s="585"/>
      <c r="EK10" s="586"/>
      <c r="EL10" s="584"/>
      <c r="EM10" s="585"/>
      <c r="EN10" s="585"/>
      <c r="EO10" s="585"/>
      <c r="EP10" s="585"/>
      <c r="EQ10" s="585"/>
      <c r="ER10" s="585"/>
      <c r="ES10" s="585"/>
      <c r="ET10" s="585"/>
      <c r="EU10" s="585"/>
      <c r="EV10" s="585"/>
      <c r="EW10" s="585"/>
      <c r="EX10" s="585"/>
      <c r="EY10" s="586"/>
    </row>
    <row r="11" spans="1:155" ht="15" customHeight="1">
      <c r="A11" s="402" t="s">
        <v>871</v>
      </c>
      <c r="B11" s="402"/>
      <c r="C11" s="402"/>
      <c r="D11" s="402"/>
      <c r="E11" s="402"/>
      <c r="F11" s="402"/>
      <c r="G11" s="402"/>
      <c r="H11" s="30"/>
      <c r="I11" s="621" t="s">
        <v>306</v>
      </c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41"/>
      <c r="AV11" s="628" t="s">
        <v>275</v>
      </c>
      <c r="AW11" s="629"/>
      <c r="AX11" s="629"/>
      <c r="AY11" s="629"/>
      <c r="AZ11" s="629"/>
      <c r="BA11" s="629"/>
      <c r="BB11" s="629"/>
      <c r="BC11" s="629"/>
      <c r="BD11" s="629"/>
      <c r="BE11" s="629"/>
      <c r="BF11" s="629"/>
      <c r="BG11" s="629"/>
      <c r="BH11" s="629"/>
      <c r="BI11" s="630"/>
      <c r="BJ11" s="628" t="s">
        <v>275</v>
      </c>
      <c r="BK11" s="629"/>
      <c r="BL11" s="629"/>
      <c r="BM11" s="629"/>
      <c r="BN11" s="629"/>
      <c r="BO11" s="629"/>
      <c r="BP11" s="629"/>
      <c r="BQ11" s="629"/>
      <c r="BR11" s="629"/>
      <c r="BS11" s="629"/>
      <c r="BT11" s="629"/>
      <c r="BU11" s="629"/>
      <c r="BV11" s="629"/>
      <c r="BW11" s="630"/>
      <c r="BX11" s="628"/>
      <c r="BY11" s="629"/>
      <c r="BZ11" s="629"/>
      <c r="CA11" s="629"/>
      <c r="CB11" s="629"/>
      <c r="CC11" s="629"/>
      <c r="CD11" s="629"/>
      <c r="CE11" s="629"/>
      <c r="CF11" s="629"/>
      <c r="CG11" s="629"/>
      <c r="CH11" s="629"/>
      <c r="CI11" s="629"/>
      <c r="CJ11" s="629"/>
      <c r="CK11" s="630"/>
      <c r="CL11" s="628"/>
      <c r="CM11" s="629"/>
      <c r="CN11" s="629"/>
      <c r="CO11" s="629"/>
      <c r="CP11" s="629"/>
      <c r="CQ11" s="629"/>
      <c r="CR11" s="629"/>
      <c r="CS11" s="629"/>
      <c r="CT11" s="629"/>
      <c r="CU11" s="629"/>
      <c r="CV11" s="629"/>
      <c r="CW11" s="629"/>
      <c r="CX11" s="629"/>
      <c r="CY11" s="630"/>
      <c r="CZ11" s="584"/>
      <c r="DA11" s="585"/>
      <c r="DB11" s="585"/>
      <c r="DC11" s="585"/>
      <c r="DD11" s="585"/>
      <c r="DE11" s="585"/>
      <c r="DF11" s="585"/>
      <c r="DG11" s="585"/>
      <c r="DH11" s="585"/>
      <c r="DI11" s="585"/>
      <c r="DJ11" s="585"/>
      <c r="DK11" s="586"/>
      <c r="DL11" s="584"/>
      <c r="DM11" s="585"/>
      <c r="DN11" s="585"/>
      <c r="DO11" s="585"/>
      <c r="DP11" s="585"/>
      <c r="DQ11" s="585"/>
      <c r="DR11" s="585"/>
      <c r="DS11" s="585"/>
      <c r="DT11" s="585"/>
      <c r="DU11" s="585"/>
      <c r="DV11" s="585"/>
      <c r="DW11" s="586"/>
      <c r="DX11" s="584"/>
      <c r="DY11" s="585"/>
      <c r="DZ11" s="585"/>
      <c r="EA11" s="585"/>
      <c r="EB11" s="585"/>
      <c r="EC11" s="585"/>
      <c r="ED11" s="585"/>
      <c r="EE11" s="585"/>
      <c r="EF11" s="585"/>
      <c r="EG11" s="585"/>
      <c r="EH11" s="585"/>
      <c r="EI11" s="585"/>
      <c r="EJ11" s="585"/>
      <c r="EK11" s="586"/>
      <c r="EL11" s="584"/>
      <c r="EM11" s="585"/>
      <c r="EN11" s="585"/>
      <c r="EO11" s="585"/>
      <c r="EP11" s="585"/>
      <c r="EQ11" s="585"/>
      <c r="ER11" s="585"/>
      <c r="ES11" s="585"/>
      <c r="ET11" s="585"/>
      <c r="EU11" s="585"/>
      <c r="EV11" s="585"/>
      <c r="EW11" s="585"/>
      <c r="EX11" s="585"/>
      <c r="EY11" s="586"/>
    </row>
    <row r="12" spans="1:155" ht="60" customHeight="1">
      <c r="A12" s="402" t="s">
        <v>902</v>
      </c>
      <c r="B12" s="402"/>
      <c r="C12" s="402"/>
      <c r="D12" s="402"/>
      <c r="E12" s="402"/>
      <c r="F12" s="402"/>
      <c r="G12" s="402"/>
      <c r="H12" s="30"/>
      <c r="I12" s="621" t="s">
        <v>307</v>
      </c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40"/>
      <c r="AV12" s="628"/>
      <c r="AW12" s="629"/>
      <c r="AX12" s="629"/>
      <c r="AY12" s="629"/>
      <c r="AZ12" s="629"/>
      <c r="BA12" s="629"/>
      <c r="BB12" s="629"/>
      <c r="BC12" s="629"/>
      <c r="BD12" s="629"/>
      <c r="BE12" s="629"/>
      <c r="BF12" s="629"/>
      <c r="BG12" s="629"/>
      <c r="BH12" s="629"/>
      <c r="BI12" s="630"/>
      <c r="BJ12" s="628"/>
      <c r="BK12" s="629"/>
      <c r="BL12" s="629"/>
      <c r="BM12" s="629"/>
      <c r="BN12" s="629"/>
      <c r="BO12" s="629"/>
      <c r="BP12" s="629"/>
      <c r="BQ12" s="629"/>
      <c r="BR12" s="629"/>
      <c r="BS12" s="629"/>
      <c r="BT12" s="629"/>
      <c r="BU12" s="629"/>
      <c r="BV12" s="629"/>
      <c r="BW12" s="630"/>
      <c r="BX12" s="628"/>
      <c r="BY12" s="629"/>
      <c r="BZ12" s="629"/>
      <c r="CA12" s="629"/>
      <c r="CB12" s="629"/>
      <c r="CC12" s="629"/>
      <c r="CD12" s="629"/>
      <c r="CE12" s="629"/>
      <c r="CF12" s="629"/>
      <c r="CG12" s="629"/>
      <c r="CH12" s="629"/>
      <c r="CI12" s="629"/>
      <c r="CJ12" s="629"/>
      <c r="CK12" s="630"/>
      <c r="CL12" s="628"/>
      <c r="CM12" s="629"/>
      <c r="CN12" s="629"/>
      <c r="CO12" s="629"/>
      <c r="CP12" s="629"/>
      <c r="CQ12" s="629"/>
      <c r="CR12" s="629"/>
      <c r="CS12" s="629"/>
      <c r="CT12" s="629"/>
      <c r="CU12" s="629"/>
      <c r="CV12" s="629"/>
      <c r="CW12" s="629"/>
      <c r="CX12" s="629"/>
      <c r="CY12" s="630"/>
      <c r="CZ12" s="584"/>
      <c r="DA12" s="585"/>
      <c r="DB12" s="585"/>
      <c r="DC12" s="585"/>
      <c r="DD12" s="585"/>
      <c r="DE12" s="585"/>
      <c r="DF12" s="585"/>
      <c r="DG12" s="585"/>
      <c r="DH12" s="585"/>
      <c r="DI12" s="585"/>
      <c r="DJ12" s="585"/>
      <c r="DK12" s="586"/>
      <c r="DL12" s="584"/>
      <c r="DM12" s="585"/>
      <c r="DN12" s="585"/>
      <c r="DO12" s="585"/>
      <c r="DP12" s="585"/>
      <c r="DQ12" s="585"/>
      <c r="DR12" s="585"/>
      <c r="DS12" s="585"/>
      <c r="DT12" s="585"/>
      <c r="DU12" s="585"/>
      <c r="DV12" s="585"/>
      <c r="DW12" s="586"/>
      <c r="DX12" s="584"/>
      <c r="DY12" s="585"/>
      <c r="DZ12" s="585"/>
      <c r="EA12" s="585"/>
      <c r="EB12" s="585"/>
      <c r="EC12" s="585"/>
      <c r="ED12" s="585"/>
      <c r="EE12" s="585"/>
      <c r="EF12" s="585"/>
      <c r="EG12" s="585"/>
      <c r="EH12" s="585"/>
      <c r="EI12" s="585"/>
      <c r="EJ12" s="585"/>
      <c r="EK12" s="586"/>
      <c r="EL12" s="584"/>
      <c r="EM12" s="585"/>
      <c r="EN12" s="585"/>
      <c r="EO12" s="585"/>
      <c r="EP12" s="585"/>
      <c r="EQ12" s="585"/>
      <c r="ER12" s="585"/>
      <c r="ES12" s="585"/>
      <c r="ET12" s="585"/>
      <c r="EU12" s="585"/>
      <c r="EV12" s="585"/>
      <c r="EW12" s="585"/>
      <c r="EX12" s="585"/>
      <c r="EY12" s="586"/>
    </row>
    <row r="13" spans="1:155" ht="75" customHeight="1">
      <c r="A13" s="402" t="s">
        <v>910</v>
      </c>
      <c r="B13" s="402"/>
      <c r="C13" s="402"/>
      <c r="D13" s="402"/>
      <c r="E13" s="402"/>
      <c r="F13" s="402"/>
      <c r="G13" s="402"/>
      <c r="H13" s="30"/>
      <c r="I13" s="621" t="s">
        <v>308</v>
      </c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40"/>
      <c r="AV13" s="628"/>
      <c r="AW13" s="629"/>
      <c r="AX13" s="629"/>
      <c r="AY13" s="629"/>
      <c r="AZ13" s="629"/>
      <c r="BA13" s="629"/>
      <c r="BB13" s="629"/>
      <c r="BC13" s="629"/>
      <c r="BD13" s="629"/>
      <c r="BE13" s="629"/>
      <c r="BF13" s="629"/>
      <c r="BG13" s="629"/>
      <c r="BH13" s="629"/>
      <c r="BI13" s="630"/>
      <c r="BJ13" s="628"/>
      <c r="BK13" s="629"/>
      <c r="BL13" s="629"/>
      <c r="BM13" s="629"/>
      <c r="BN13" s="629"/>
      <c r="BO13" s="629"/>
      <c r="BP13" s="629"/>
      <c r="BQ13" s="629"/>
      <c r="BR13" s="629"/>
      <c r="BS13" s="629"/>
      <c r="BT13" s="629"/>
      <c r="BU13" s="629"/>
      <c r="BV13" s="629"/>
      <c r="BW13" s="630"/>
      <c r="BX13" s="628"/>
      <c r="BY13" s="629"/>
      <c r="BZ13" s="629"/>
      <c r="CA13" s="629"/>
      <c r="CB13" s="629"/>
      <c r="CC13" s="629"/>
      <c r="CD13" s="629"/>
      <c r="CE13" s="629"/>
      <c r="CF13" s="629"/>
      <c r="CG13" s="629"/>
      <c r="CH13" s="629"/>
      <c r="CI13" s="629"/>
      <c r="CJ13" s="629"/>
      <c r="CK13" s="630"/>
      <c r="CL13" s="628"/>
      <c r="CM13" s="629"/>
      <c r="CN13" s="629"/>
      <c r="CO13" s="629"/>
      <c r="CP13" s="629"/>
      <c r="CQ13" s="629"/>
      <c r="CR13" s="629"/>
      <c r="CS13" s="629"/>
      <c r="CT13" s="629"/>
      <c r="CU13" s="629"/>
      <c r="CV13" s="629"/>
      <c r="CW13" s="629"/>
      <c r="CX13" s="629"/>
      <c r="CY13" s="630"/>
      <c r="CZ13" s="584"/>
      <c r="DA13" s="585"/>
      <c r="DB13" s="585"/>
      <c r="DC13" s="585"/>
      <c r="DD13" s="585"/>
      <c r="DE13" s="585"/>
      <c r="DF13" s="585"/>
      <c r="DG13" s="585"/>
      <c r="DH13" s="585"/>
      <c r="DI13" s="585"/>
      <c r="DJ13" s="585"/>
      <c r="DK13" s="586"/>
      <c r="DL13" s="584"/>
      <c r="DM13" s="585"/>
      <c r="DN13" s="585"/>
      <c r="DO13" s="585"/>
      <c r="DP13" s="585"/>
      <c r="DQ13" s="585"/>
      <c r="DR13" s="585"/>
      <c r="DS13" s="585"/>
      <c r="DT13" s="585"/>
      <c r="DU13" s="585"/>
      <c r="DV13" s="585"/>
      <c r="DW13" s="586"/>
      <c r="DX13" s="584"/>
      <c r="DY13" s="585"/>
      <c r="DZ13" s="585"/>
      <c r="EA13" s="585"/>
      <c r="EB13" s="585"/>
      <c r="EC13" s="585"/>
      <c r="ED13" s="585"/>
      <c r="EE13" s="585"/>
      <c r="EF13" s="585"/>
      <c r="EG13" s="585"/>
      <c r="EH13" s="585"/>
      <c r="EI13" s="585"/>
      <c r="EJ13" s="585"/>
      <c r="EK13" s="586"/>
      <c r="EL13" s="584"/>
      <c r="EM13" s="585"/>
      <c r="EN13" s="585"/>
      <c r="EO13" s="585"/>
      <c r="EP13" s="585"/>
      <c r="EQ13" s="585"/>
      <c r="ER13" s="585"/>
      <c r="ES13" s="585"/>
      <c r="ET13" s="585"/>
      <c r="EU13" s="585"/>
      <c r="EV13" s="585"/>
      <c r="EW13" s="585"/>
      <c r="EX13" s="585"/>
      <c r="EY13" s="586"/>
    </row>
    <row r="14" spans="1:155" ht="60" customHeight="1">
      <c r="A14" s="402" t="s">
        <v>922</v>
      </c>
      <c r="B14" s="402"/>
      <c r="C14" s="402"/>
      <c r="D14" s="402"/>
      <c r="E14" s="402"/>
      <c r="F14" s="402"/>
      <c r="G14" s="402"/>
      <c r="H14" s="30"/>
      <c r="I14" s="621" t="s">
        <v>309</v>
      </c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40"/>
      <c r="AV14" s="628"/>
      <c r="AW14" s="629"/>
      <c r="AX14" s="629"/>
      <c r="AY14" s="629"/>
      <c r="AZ14" s="629"/>
      <c r="BA14" s="629"/>
      <c r="BB14" s="629"/>
      <c r="BC14" s="629"/>
      <c r="BD14" s="629"/>
      <c r="BE14" s="629"/>
      <c r="BF14" s="629"/>
      <c r="BG14" s="629"/>
      <c r="BH14" s="629"/>
      <c r="BI14" s="630"/>
      <c r="BJ14" s="628"/>
      <c r="BK14" s="629"/>
      <c r="BL14" s="629"/>
      <c r="BM14" s="629"/>
      <c r="BN14" s="629"/>
      <c r="BO14" s="629"/>
      <c r="BP14" s="629"/>
      <c r="BQ14" s="629"/>
      <c r="BR14" s="629"/>
      <c r="BS14" s="629"/>
      <c r="BT14" s="629"/>
      <c r="BU14" s="629"/>
      <c r="BV14" s="629"/>
      <c r="BW14" s="630"/>
      <c r="BX14" s="628"/>
      <c r="BY14" s="629"/>
      <c r="BZ14" s="629"/>
      <c r="CA14" s="629"/>
      <c r="CB14" s="629"/>
      <c r="CC14" s="629"/>
      <c r="CD14" s="629"/>
      <c r="CE14" s="629"/>
      <c r="CF14" s="629"/>
      <c r="CG14" s="629"/>
      <c r="CH14" s="629"/>
      <c r="CI14" s="629"/>
      <c r="CJ14" s="629"/>
      <c r="CK14" s="630"/>
      <c r="CL14" s="628"/>
      <c r="CM14" s="629"/>
      <c r="CN14" s="629"/>
      <c r="CO14" s="629"/>
      <c r="CP14" s="629"/>
      <c r="CQ14" s="629"/>
      <c r="CR14" s="629"/>
      <c r="CS14" s="629"/>
      <c r="CT14" s="629"/>
      <c r="CU14" s="629"/>
      <c r="CV14" s="629"/>
      <c r="CW14" s="629"/>
      <c r="CX14" s="629"/>
      <c r="CY14" s="630"/>
      <c r="CZ14" s="584"/>
      <c r="DA14" s="585"/>
      <c r="DB14" s="585"/>
      <c r="DC14" s="585"/>
      <c r="DD14" s="585"/>
      <c r="DE14" s="585"/>
      <c r="DF14" s="585"/>
      <c r="DG14" s="585"/>
      <c r="DH14" s="585"/>
      <c r="DI14" s="585"/>
      <c r="DJ14" s="585"/>
      <c r="DK14" s="586"/>
      <c r="DL14" s="584"/>
      <c r="DM14" s="585"/>
      <c r="DN14" s="585"/>
      <c r="DO14" s="585"/>
      <c r="DP14" s="585"/>
      <c r="DQ14" s="585"/>
      <c r="DR14" s="585"/>
      <c r="DS14" s="585"/>
      <c r="DT14" s="585"/>
      <c r="DU14" s="585"/>
      <c r="DV14" s="585"/>
      <c r="DW14" s="586"/>
      <c r="DX14" s="584"/>
      <c r="DY14" s="585"/>
      <c r="DZ14" s="585"/>
      <c r="EA14" s="585"/>
      <c r="EB14" s="585"/>
      <c r="EC14" s="585"/>
      <c r="ED14" s="585"/>
      <c r="EE14" s="585"/>
      <c r="EF14" s="585"/>
      <c r="EG14" s="585"/>
      <c r="EH14" s="585"/>
      <c r="EI14" s="585"/>
      <c r="EJ14" s="585"/>
      <c r="EK14" s="586"/>
      <c r="EL14" s="584"/>
      <c r="EM14" s="585"/>
      <c r="EN14" s="585"/>
      <c r="EO14" s="585"/>
      <c r="EP14" s="585"/>
      <c r="EQ14" s="585"/>
      <c r="ER14" s="585"/>
      <c r="ES14" s="585"/>
      <c r="ET14" s="585"/>
      <c r="EU14" s="585"/>
      <c r="EV14" s="585"/>
      <c r="EW14" s="585"/>
      <c r="EX14" s="585"/>
      <c r="EY14" s="586"/>
    </row>
    <row r="15" spans="1:155" ht="45" customHeight="1">
      <c r="A15" s="402" t="s">
        <v>947</v>
      </c>
      <c r="B15" s="402"/>
      <c r="C15" s="402"/>
      <c r="D15" s="402"/>
      <c r="E15" s="402"/>
      <c r="F15" s="402"/>
      <c r="G15" s="402"/>
      <c r="H15" s="30"/>
      <c r="I15" s="621" t="s">
        <v>310</v>
      </c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40"/>
      <c r="AV15" s="628"/>
      <c r="AW15" s="629"/>
      <c r="AX15" s="629"/>
      <c r="AY15" s="629"/>
      <c r="AZ15" s="629"/>
      <c r="BA15" s="629"/>
      <c r="BB15" s="629"/>
      <c r="BC15" s="629"/>
      <c r="BD15" s="629"/>
      <c r="BE15" s="629"/>
      <c r="BF15" s="629"/>
      <c r="BG15" s="629"/>
      <c r="BH15" s="629"/>
      <c r="BI15" s="630"/>
      <c r="BJ15" s="628"/>
      <c r="BK15" s="629"/>
      <c r="BL15" s="629"/>
      <c r="BM15" s="629"/>
      <c r="BN15" s="629"/>
      <c r="BO15" s="629"/>
      <c r="BP15" s="629"/>
      <c r="BQ15" s="629"/>
      <c r="BR15" s="629"/>
      <c r="BS15" s="629"/>
      <c r="BT15" s="629"/>
      <c r="BU15" s="629"/>
      <c r="BV15" s="629"/>
      <c r="BW15" s="630"/>
      <c r="BX15" s="628"/>
      <c r="BY15" s="629"/>
      <c r="BZ15" s="629"/>
      <c r="CA15" s="629"/>
      <c r="CB15" s="629"/>
      <c r="CC15" s="629"/>
      <c r="CD15" s="629"/>
      <c r="CE15" s="629"/>
      <c r="CF15" s="629"/>
      <c r="CG15" s="629"/>
      <c r="CH15" s="629"/>
      <c r="CI15" s="629"/>
      <c r="CJ15" s="629"/>
      <c r="CK15" s="630"/>
      <c r="CL15" s="628"/>
      <c r="CM15" s="629"/>
      <c r="CN15" s="629"/>
      <c r="CO15" s="629"/>
      <c r="CP15" s="629"/>
      <c r="CQ15" s="629"/>
      <c r="CR15" s="629"/>
      <c r="CS15" s="629"/>
      <c r="CT15" s="629"/>
      <c r="CU15" s="629"/>
      <c r="CV15" s="629"/>
      <c r="CW15" s="629"/>
      <c r="CX15" s="629"/>
      <c r="CY15" s="630"/>
      <c r="CZ15" s="584"/>
      <c r="DA15" s="585"/>
      <c r="DB15" s="585"/>
      <c r="DC15" s="585"/>
      <c r="DD15" s="585"/>
      <c r="DE15" s="585"/>
      <c r="DF15" s="585"/>
      <c r="DG15" s="585"/>
      <c r="DH15" s="585"/>
      <c r="DI15" s="585"/>
      <c r="DJ15" s="585"/>
      <c r="DK15" s="586"/>
      <c r="DL15" s="584"/>
      <c r="DM15" s="585"/>
      <c r="DN15" s="585"/>
      <c r="DO15" s="585"/>
      <c r="DP15" s="585"/>
      <c r="DQ15" s="585"/>
      <c r="DR15" s="585"/>
      <c r="DS15" s="585"/>
      <c r="DT15" s="585"/>
      <c r="DU15" s="585"/>
      <c r="DV15" s="585"/>
      <c r="DW15" s="586"/>
      <c r="DX15" s="584"/>
      <c r="DY15" s="585"/>
      <c r="DZ15" s="585"/>
      <c r="EA15" s="585"/>
      <c r="EB15" s="585"/>
      <c r="EC15" s="585"/>
      <c r="ED15" s="585"/>
      <c r="EE15" s="585"/>
      <c r="EF15" s="585"/>
      <c r="EG15" s="585"/>
      <c r="EH15" s="585"/>
      <c r="EI15" s="585"/>
      <c r="EJ15" s="585"/>
      <c r="EK15" s="586"/>
      <c r="EL15" s="584"/>
      <c r="EM15" s="585"/>
      <c r="EN15" s="585"/>
      <c r="EO15" s="585"/>
      <c r="EP15" s="585"/>
      <c r="EQ15" s="585"/>
      <c r="ER15" s="585"/>
      <c r="ES15" s="585"/>
      <c r="ET15" s="585"/>
      <c r="EU15" s="585"/>
      <c r="EV15" s="585"/>
      <c r="EW15" s="585"/>
      <c r="EX15" s="585"/>
      <c r="EY15" s="586"/>
    </row>
    <row r="16" spans="1:155" ht="174" customHeight="1">
      <c r="A16" s="402" t="s">
        <v>3</v>
      </c>
      <c r="B16" s="402"/>
      <c r="C16" s="402"/>
      <c r="D16" s="402"/>
      <c r="E16" s="402"/>
      <c r="F16" s="402"/>
      <c r="G16" s="402"/>
      <c r="H16" s="30"/>
      <c r="I16" s="621" t="s">
        <v>311</v>
      </c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621"/>
      <c r="AU16" s="40"/>
      <c r="AV16" s="628"/>
      <c r="AW16" s="629"/>
      <c r="AX16" s="629"/>
      <c r="AY16" s="629"/>
      <c r="AZ16" s="629"/>
      <c r="BA16" s="629"/>
      <c r="BB16" s="629"/>
      <c r="BC16" s="629"/>
      <c r="BD16" s="629"/>
      <c r="BE16" s="629"/>
      <c r="BF16" s="629"/>
      <c r="BG16" s="629"/>
      <c r="BH16" s="629"/>
      <c r="BI16" s="630"/>
      <c r="BJ16" s="628"/>
      <c r="BK16" s="629"/>
      <c r="BL16" s="629"/>
      <c r="BM16" s="629"/>
      <c r="BN16" s="629"/>
      <c r="BO16" s="629"/>
      <c r="BP16" s="629"/>
      <c r="BQ16" s="629"/>
      <c r="BR16" s="629"/>
      <c r="BS16" s="629"/>
      <c r="BT16" s="629"/>
      <c r="BU16" s="629"/>
      <c r="BV16" s="629"/>
      <c r="BW16" s="630"/>
      <c r="BX16" s="628"/>
      <c r="BY16" s="629"/>
      <c r="BZ16" s="629"/>
      <c r="CA16" s="629"/>
      <c r="CB16" s="629"/>
      <c r="CC16" s="629"/>
      <c r="CD16" s="629"/>
      <c r="CE16" s="629"/>
      <c r="CF16" s="629"/>
      <c r="CG16" s="629"/>
      <c r="CH16" s="629"/>
      <c r="CI16" s="629"/>
      <c r="CJ16" s="629"/>
      <c r="CK16" s="630"/>
      <c r="CL16" s="628"/>
      <c r="CM16" s="629"/>
      <c r="CN16" s="629"/>
      <c r="CO16" s="629"/>
      <c r="CP16" s="629"/>
      <c r="CQ16" s="629"/>
      <c r="CR16" s="629"/>
      <c r="CS16" s="629"/>
      <c r="CT16" s="629"/>
      <c r="CU16" s="629"/>
      <c r="CV16" s="629"/>
      <c r="CW16" s="629"/>
      <c r="CX16" s="629"/>
      <c r="CY16" s="630"/>
      <c r="CZ16" s="584"/>
      <c r="DA16" s="585"/>
      <c r="DB16" s="585"/>
      <c r="DC16" s="585"/>
      <c r="DD16" s="585"/>
      <c r="DE16" s="585"/>
      <c r="DF16" s="585"/>
      <c r="DG16" s="585"/>
      <c r="DH16" s="585"/>
      <c r="DI16" s="585"/>
      <c r="DJ16" s="585"/>
      <c r="DK16" s="586"/>
      <c r="DL16" s="584"/>
      <c r="DM16" s="585"/>
      <c r="DN16" s="585"/>
      <c r="DO16" s="585"/>
      <c r="DP16" s="585"/>
      <c r="DQ16" s="585"/>
      <c r="DR16" s="585"/>
      <c r="DS16" s="585"/>
      <c r="DT16" s="585"/>
      <c r="DU16" s="585"/>
      <c r="DV16" s="585"/>
      <c r="DW16" s="586"/>
      <c r="DX16" s="584"/>
      <c r="DY16" s="585"/>
      <c r="DZ16" s="585"/>
      <c r="EA16" s="585"/>
      <c r="EB16" s="585"/>
      <c r="EC16" s="585"/>
      <c r="ED16" s="585"/>
      <c r="EE16" s="585"/>
      <c r="EF16" s="585"/>
      <c r="EG16" s="585"/>
      <c r="EH16" s="585"/>
      <c r="EI16" s="585"/>
      <c r="EJ16" s="585"/>
      <c r="EK16" s="586"/>
      <c r="EL16" s="584"/>
      <c r="EM16" s="585"/>
      <c r="EN16" s="585"/>
      <c r="EO16" s="585"/>
      <c r="EP16" s="585"/>
      <c r="EQ16" s="585"/>
      <c r="ER16" s="585"/>
      <c r="ES16" s="585"/>
      <c r="ET16" s="585"/>
      <c r="EU16" s="585"/>
      <c r="EV16" s="585"/>
      <c r="EW16" s="585"/>
      <c r="EX16" s="585"/>
      <c r="EY16" s="586"/>
    </row>
    <row r="17" spans="1:155" ht="30" customHeight="1">
      <c r="A17" s="402" t="s">
        <v>4</v>
      </c>
      <c r="B17" s="402"/>
      <c r="C17" s="402"/>
      <c r="D17" s="402"/>
      <c r="E17" s="402"/>
      <c r="F17" s="402"/>
      <c r="G17" s="402"/>
      <c r="H17" s="30"/>
      <c r="I17" s="621" t="s">
        <v>312</v>
      </c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41"/>
      <c r="AV17" s="628">
        <f>AV8+AV9+AV10</f>
        <v>23050.399999999998</v>
      </c>
      <c r="AW17" s="629"/>
      <c r="AX17" s="629"/>
      <c r="AY17" s="629"/>
      <c r="AZ17" s="629"/>
      <c r="BA17" s="629"/>
      <c r="BB17" s="629"/>
      <c r="BC17" s="629"/>
      <c r="BD17" s="629"/>
      <c r="BE17" s="629"/>
      <c r="BF17" s="629"/>
      <c r="BG17" s="629"/>
      <c r="BH17" s="629"/>
      <c r="BI17" s="630"/>
      <c r="BJ17" s="628">
        <f>BJ8+BJ9+BJ10</f>
        <v>25525.6417925641</v>
      </c>
      <c r="BK17" s="629"/>
      <c r="BL17" s="629"/>
      <c r="BM17" s="629"/>
      <c r="BN17" s="629"/>
      <c r="BO17" s="629"/>
      <c r="BP17" s="629"/>
      <c r="BQ17" s="629"/>
      <c r="BR17" s="629"/>
      <c r="BS17" s="629"/>
      <c r="BT17" s="629"/>
      <c r="BU17" s="629"/>
      <c r="BV17" s="629"/>
      <c r="BW17" s="630"/>
      <c r="BX17" s="628">
        <f>BX8+BX9+BX10</f>
        <v>0</v>
      </c>
      <c r="BY17" s="629"/>
      <c r="BZ17" s="629"/>
      <c r="CA17" s="629"/>
      <c r="CB17" s="629"/>
      <c r="CC17" s="629"/>
      <c r="CD17" s="629"/>
      <c r="CE17" s="629"/>
      <c r="CF17" s="629"/>
      <c r="CG17" s="629"/>
      <c r="CH17" s="629"/>
      <c r="CI17" s="629"/>
      <c r="CJ17" s="629"/>
      <c r="CK17" s="630"/>
      <c r="CL17" s="628">
        <f>CL8+CL9+CL10</f>
        <v>25146.17111538462</v>
      </c>
      <c r="CM17" s="629"/>
      <c r="CN17" s="629"/>
      <c r="CO17" s="629"/>
      <c r="CP17" s="629"/>
      <c r="CQ17" s="629"/>
      <c r="CR17" s="629"/>
      <c r="CS17" s="629"/>
      <c r="CT17" s="629"/>
      <c r="CU17" s="629"/>
      <c r="CV17" s="629"/>
      <c r="CW17" s="629"/>
      <c r="CX17" s="629"/>
      <c r="CY17" s="630"/>
      <c r="CZ17" s="584"/>
      <c r="DA17" s="585"/>
      <c r="DB17" s="585"/>
      <c r="DC17" s="585"/>
      <c r="DD17" s="585"/>
      <c r="DE17" s="585"/>
      <c r="DF17" s="585"/>
      <c r="DG17" s="585"/>
      <c r="DH17" s="585"/>
      <c r="DI17" s="585"/>
      <c r="DJ17" s="585"/>
      <c r="DK17" s="586"/>
      <c r="DL17" s="584"/>
      <c r="DM17" s="585"/>
      <c r="DN17" s="585"/>
      <c r="DO17" s="585"/>
      <c r="DP17" s="585"/>
      <c r="DQ17" s="585"/>
      <c r="DR17" s="585"/>
      <c r="DS17" s="585"/>
      <c r="DT17" s="585"/>
      <c r="DU17" s="585"/>
      <c r="DV17" s="585"/>
      <c r="DW17" s="586"/>
      <c r="DX17" s="584"/>
      <c r="DY17" s="585"/>
      <c r="DZ17" s="585"/>
      <c r="EA17" s="585"/>
      <c r="EB17" s="585"/>
      <c r="EC17" s="585"/>
      <c r="ED17" s="585"/>
      <c r="EE17" s="585"/>
      <c r="EF17" s="585"/>
      <c r="EG17" s="585"/>
      <c r="EH17" s="585"/>
      <c r="EI17" s="585"/>
      <c r="EJ17" s="585"/>
      <c r="EK17" s="586"/>
      <c r="EL17" s="584"/>
      <c r="EM17" s="585"/>
      <c r="EN17" s="585"/>
      <c r="EO17" s="585"/>
      <c r="EP17" s="585"/>
      <c r="EQ17" s="585"/>
      <c r="ER17" s="585"/>
      <c r="ES17" s="585"/>
      <c r="ET17" s="585"/>
      <c r="EU17" s="585"/>
      <c r="EV17" s="585"/>
      <c r="EW17" s="585"/>
      <c r="EX17" s="585"/>
      <c r="EY17" s="586"/>
    </row>
    <row r="18" spans="1:155" ht="15" customHeight="1">
      <c r="A18" s="402" t="s">
        <v>5</v>
      </c>
      <c r="B18" s="402"/>
      <c r="C18" s="402"/>
      <c r="D18" s="402"/>
      <c r="E18" s="402"/>
      <c r="F18" s="402"/>
      <c r="G18" s="402"/>
      <c r="H18" s="30"/>
      <c r="I18" s="559" t="s">
        <v>313</v>
      </c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59"/>
      <c r="AU18" s="560"/>
      <c r="AV18" s="628"/>
      <c r="AW18" s="629"/>
      <c r="AX18" s="629"/>
      <c r="AY18" s="629"/>
      <c r="AZ18" s="629"/>
      <c r="BA18" s="629"/>
      <c r="BB18" s="629"/>
      <c r="BC18" s="629"/>
      <c r="BD18" s="629"/>
      <c r="BE18" s="629"/>
      <c r="BF18" s="629"/>
      <c r="BG18" s="629"/>
      <c r="BH18" s="629"/>
      <c r="BI18" s="630"/>
      <c r="BJ18" s="628"/>
      <c r="BK18" s="629"/>
      <c r="BL18" s="629"/>
      <c r="BM18" s="629"/>
      <c r="BN18" s="629"/>
      <c r="BO18" s="629"/>
      <c r="BP18" s="629"/>
      <c r="BQ18" s="629"/>
      <c r="BR18" s="629"/>
      <c r="BS18" s="629"/>
      <c r="BT18" s="629"/>
      <c r="BU18" s="629"/>
      <c r="BV18" s="629"/>
      <c r="BW18" s="630"/>
      <c r="BX18" s="628"/>
      <c r="BY18" s="629"/>
      <c r="BZ18" s="629"/>
      <c r="CA18" s="629"/>
      <c r="CB18" s="629"/>
      <c r="CC18" s="629"/>
      <c r="CD18" s="629"/>
      <c r="CE18" s="629"/>
      <c r="CF18" s="629"/>
      <c r="CG18" s="629"/>
      <c r="CH18" s="629"/>
      <c r="CI18" s="629"/>
      <c r="CJ18" s="629"/>
      <c r="CK18" s="630"/>
      <c r="CL18" s="628"/>
      <c r="CM18" s="629"/>
      <c r="CN18" s="629"/>
      <c r="CO18" s="629"/>
      <c r="CP18" s="629"/>
      <c r="CQ18" s="629"/>
      <c r="CR18" s="629"/>
      <c r="CS18" s="629"/>
      <c r="CT18" s="629"/>
      <c r="CU18" s="629"/>
      <c r="CV18" s="629"/>
      <c r="CW18" s="629"/>
      <c r="CX18" s="629"/>
      <c r="CY18" s="630"/>
      <c r="CZ18" s="584"/>
      <c r="DA18" s="585"/>
      <c r="DB18" s="585"/>
      <c r="DC18" s="585"/>
      <c r="DD18" s="585"/>
      <c r="DE18" s="585"/>
      <c r="DF18" s="585"/>
      <c r="DG18" s="585"/>
      <c r="DH18" s="585"/>
      <c r="DI18" s="585"/>
      <c r="DJ18" s="585"/>
      <c r="DK18" s="586"/>
      <c r="DL18" s="584"/>
      <c r="DM18" s="585"/>
      <c r="DN18" s="585"/>
      <c r="DO18" s="585"/>
      <c r="DP18" s="585"/>
      <c r="DQ18" s="585"/>
      <c r="DR18" s="585"/>
      <c r="DS18" s="585"/>
      <c r="DT18" s="585"/>
      <c r="DU18" s="585"/>
      <c r="DV18" s="585"/>
      <c r="DW18" s="586"/>
      <c r="DX18" s="584"/>
      <c r="DY18" s="585"/>
      <c r="DZ18" s="585"/>
      <c r="EA18" s="585"/>
      <c r="EB18" s="585"/>
      <c r="EC18" s="585"/>
      <c r="ED18" s="585"/>
      <c r="EE18" s="585"/>
      <c r="EF18" s="585"/>
      <c r="EG18" s="585"/>
      <c r="EH18" s="585"/>
      <c r="EI18" s="585"/>
      <c r="EJ18" s="585"/>
      <c r="EK18" s="586"/>
      <c r="EL18" s="584"/>
      <c r="EM18" s="585"/>
      <c r="EN18" s="585"/>
      <c r="EO18" s="585"/>
      <c r="EP18" s="585"/>
      <c r="EQ18" s="585"/>
      <c r="ER18" s="585"/>
      <c r="ES18" s="585"/>
      <c r="ET18" s="585"/>
      <c r="EU18" s="585"/>
      <c r="EV18" s="585"/>
      <c r="EW18" s="585"/>
      <c r="EX18" s="585"/>
      <c r="EY18" s="586"/>
    </row>
    <row r="19" ht="15" customHeight="1"/>
    <row r="20" ht="15" hidden="1">
      <c r="E20" s="22" t="s">
        <v>772</v>
      </c>
    </row>
    <row r="21" spans="5:8" ht="15" hidden="1">
      <c r="E21" s="22" t="s">
        <v>912</v>
      </c>
      <c r="H21" s="22" t="s">
        <v>257</v>
      </c>
    </row>
    <row r="22" spans="5:8" ht="15" hidden="1">
      <c r="E22" s="22" t="s">
        <v>914</v>
      </c>
      <c r="H22" s="22" t="s">
        <v>314</v>
      </c>
    </row>
    <row r="23" spans="5:8" ht="15" hidden="1">
      <c r="E23" s="22" t="s">
        <v>916</v>
      </c>
      <c r="H23" s="22" t="s">
        <v>315</v>
      </c>
    </row>
    <row r="24" spans="5:155" ht="15" hidden="1">
      <c r="E24" s="22" t="s">
        <v>918</v>
      </c>
      <c r="H24" s="22" t="s">
        <v>316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</row>
    <row r="25" spans="5:8" ht="15" hidden="1">
      <c r="E25" s="22" t="s">
        <v>920</v>
      </c>
      <c r="H25" s="22" t="s">
        <v>317</v>
      </c>
    </row>
    <row r="26" spans="5:8" ht="15" hidden="1">
      <c r="E26" s="22" t="s">
        <v>291</v>
      </c>
      <c r="H26" s="22" t="s">
        <v>318</v>
      </c>
    </row>
    <row r="27" ht="15" hidden="1">
      <c r="H27" s="22" t="s">
        <v>319</v>
      </c>
    </row>
    <row r="28" ht="15" hidden="1">
      <c r="H28" s="22" t="s">
        <v>320</v>
      </c>
    </row>
    <row r="29" ht="15" hidden="1">
      <c r="H29" s="22" t="s">
        <v>321</v>
      </c>
    </row>
    <row r="30" spans="5:8" ht="15" hidden="1">
      <c r="E30" s="22" t="s">
        <v>292</v>
      </c>
      <c r="H30" s="22" t="s">
        <v>322</v>
      </c>
    </row>
    <row r="31" spans="5:8" ht="15" hidden="1">
      <c r="E31" s="22" t="s">
        <v>294</v>
      </c>
      <c r="H31" s="22" t="s">
        <v>323</v>
      </c>
    </row>
    <row r="32" ht="45" customHeight="1"/>
    <row r="33" ht="17.25" customHeight="1">
      <c r="K33" s="154" t="s">
        <v>529</v>
      </c>
    </row>
    <row r="34" ht="17.25" customHeight="1">
      <c r="K34" s="195"/>
    </row>
    <row r="35" ht="44.25" customHeight="1"/>
    <row r="36" ht="15.75" customHeight="1">
      <c r="K36" s="197" t="s">
        <v>984</v>
      </c>
    </row>
    <row r="41" spans="7:33" ht="12" customHeight="1">
      <c r="G41" s="13" t="s">
        <v>846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847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35">
    <mergeCell ref="A16:G16"/>
    <mergeCell ref="I16:AT16"/>
    <mergeCell ref="A18:G18"/>
    <mergeCell ref="I18:AU18"/>
    <mergeCell ref="DL17:DW17"/>
    <mergeCell ref="DX17:EK17"/>
    <mergeCell ref="CZ18:DK18"/>
    <mergeCell ref="AV18:BI18"/>
    <mergeCell ref="BJ18:BW18"/>
    <mergeCell ref="A17:G17"/>
    <mergeCell ref="I17:AT17"/>
    <mergeCell ref="AV17:BI17"/>
    <mergeCell ref="DL15:DW15"/>
    <mergeCell ref="DX15:EK15"/>
    <mergeCell ref="DX16:EK16"/>
    <mergeCell ref="BX18:CK18"/>
    <mergeCell ref="CL18:CY18"/>
    <mergeCell ref="BJ16:BW16"/>
    <mergeCell ref="AV16:BI16"/>
    <mergeCell ref="BX15:CK15"/>
    <mergeCell ref="EL18:EY18"/>
    <mergeCell ref="CL16:CY16"/>
    <mergeCell ref="BX16:CK16"/>
    <mergeCell ref="DX18:EK18"/>
    <mergeCell ref="CL17:CY17"/>
    <mergeCell ref="CZ15:DK15"/>
    <mergeCell ref="BX17:CK17"/>
    <mergeCell ref="DL18:DW18"/>
    <mergeCell ref="EL17:EY17"/>
    <mergeCell ref="EL15:EY15"/>
    <mergeCell ref="EL16:EY16"/>
    <mergeCell ref="DL16:DW16"/>
    <mergeCell ref="CL11:CY11"/>
    <mergeCell ref="DL12:DW12"/>
    <mergeCell ref="CL15:CY15"/>
    <mergeCell ref="DL14:DW14"/>
    <mergeCell ref="DX13:EK13"/>
    <mergeCell ref="DX14:EK14"/>
    <mergeCell ref="EL11:EY11"/>
    <mergeCell ref="I14:AT14"/>
    <mergeCell ref="A13:G13"/>
    <mergeCell ref="I13:AT13"/>
    <mergeCell ref="AV11:BI11"/>
    <mergeCell ref="BJ11:BW11"/>
    <mergeCell ref="CZ17:DK17"/>
    <mergeCell ref="AV15:BI15"/>
    <mergeCell ref="BJ15:BW15"/>
    <mergeCell ref="BJ17:BW17"/>
    <mergeCell ref="CZ16:DK16"/>
    <mergeCell ref="BX9:CK9"/>
    <mergeCell ref="A15:G15"/>
    <mergeCell ref="I15:AT15"/>
    <mergeCell ref="CZ14:DK14"/>
    <mergeCell ref="AV13:BI13"/>
    <mergeCell ref="BJ13:BW13"/>
    <mergeCell ref="BX13:CK13"/>
    <mergeCell ref="CL14:CY14"/>
    <mergeCell ref="BJ14:BW14"/>
    <mergeCell ref="A14:G14"/>
    <mergeCell ref="BX14:CK14"/>
    <mergeCell ref="CL13:CY13"/>
    <mergeCell ref="CZ13:DK13"/>
    <mergeCell ref="DL13:DW13"/>
    <mergeCell ref="EL13:EY13"/>
    <mergeCell ref="EL14:EY14"/>
    <mergeCell ref="A12:G12"/>
    <mergeCell ref="I12:AT12"/>
    <mergeCell ref="BX11:CK11"/>
    <mergeCell ref="EL9:EY9"/>
    <mergeCell ref="AV10:BI10"/>
    <mergeCell ref="BJ10:BW10"/>
    <mergeCell ref="BX10:CK10"/>
    <mergeCell ref="CL10:CY10"/>
    <mergeCell ref="AV9:BI9"/>
    <mergeCell ref="BJ9:BW9"/>
    <mergeCell ref="AV14:BI14"/>
    <mergeCell ref="BJ8:BW8"/>
    <mergeCell ref="AV12:BI12"/>
    <mergeCell ref="BJ12:BW12"/>
    <mergeCell ref="A11:G11"/>
    <mergeCell ref="I11:AT11"/>
    <mergeCell ref="A10:G10"/>
    <mergeCell ref="I10:AT10"/>
    <mergeCell ref="A9:G9"/>
    <mergeCell ref="I9:AU9"/>
    <mergeCell ref="EL10:EY10"/>
    <mergeCell ref="DL8:DW8"/>
    <mergeCell ref="EL8:EY8"/>
    <mergeCell ref="DX10:EK10"/>
    <mergeCell ref="DL10:DW10"/>
    <mergeCell ref="DX12:EK12"/>
    <mergeCell ref="DX11:EK11"/>
    <mergeCell ref="DL11:DW11"/>
    <mergeCell ref="DL9:DW9"/>
    <mergeCell ref="EL12:EY12"/>
    <mergeCell ref="AV7:BI7"/>
    <mergeCell ref="BX12:CK12"/>
    <mergeCell ref="I8:AT8"/>
    <mergeCell ref="CZ9:DK9"/>
    <mergeCell ref="CZ10:DK10"/>
    <mergeCell ref="DX8:EK8"/>
    <mergeCell ref="CL12:CY12"/>
    <mergeCell ref="CZ11:DK11"/>
    <mergeCell ref="CZ12:DK12"/>
    <mergeCell ref="CL9:CY9"/>
    <mergeCell ref="DL6:DW6"/>
    <mergeCell ref="DX9:EK9"/>
    <mergeCell ref="EL7:EY7"/>
    <mergeCell ref="CZ7:DK7"/>
    <mergeCell ref="DL7:DW7"/>
    <mergeCell ref="A8:G8"/>
    <mergeCell ref="BX7:CK7"/>
    <mergeCell ref="CL7:CY7"/>
    <mergeCell ref="A7:G7"/>
    <mergeCell ref="H7:AU7"/>
    <mergeCell ref="CZ8:DK8"/>
    <mergeCell ref="AV8:BI8"/>
    <mergeCell ref="CL8:CY8"/>
    <mergeCell ref="BX8:CK8"/>
    <mergeCell ref="DX6:EK6"/>
    <mergeCell ref="DX7:EK7"/>
    <mergeCell ref="BX6:CK6"/>
    <mergeCell ref="CZ6:DK6"/>
    <mergeCell ref="BJ7:BW7"/>
    <mergeCell ref="CL6:CY6"/>
    <mergeCell ref="A3:EY3"/>
    <mergeCell ref="A5:G6"/>
    <mergeCell ref="H5:AU6"/>
    <mergeCell ref="AV5:BW5"/>
    <mergeCell ref="BX5:CY5"/>
    <mergeCell ref="EL6:EY6"/>
    <mergeCell ref="BJ6:BW6"/>
    <mergeCell ref="CZ5:DW5"/>
    <mergeCell ref="AV6:BI6"/>
    <mergeCell ref="DX5:EY5"/>
  </mergeCells>
  <printOptions/>
  <pageMargins left="0.5118110236220472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A49"/>
  <sheetViews>
    <sheetView zoomScalePageLayoutView="0" workbookViewId="0" topLeftCell="A1">
      <selection activeCell="EM7" sqref="EM7"/>
    </sheetView>
  </sheetViews>
  <sheetFormatPr defaultColWidth="0.85546875" defaultRowHeight="15"/>
  <cols>
    <col min="1" max="72" width="0.85546875" style="15" customWidth="1"/>
    <col min="73" max="73" width="2.28125" style="15" customWidth="1"/>
    <col min="74" max="87" width="0.85546875" style="15" customWidth="1"/>
    <col min="88" max="88" width="0.85546875" style="15" hidden="1" customWidth="1"/>
    <col min="89" max="89" width="2.00390625" style="15" customWidth="1"/>
    <col min="90" max="90" width="0.85546875" style="15" hidden="1" customWidth="1"/>
    <col min="91" max="102" width="0.85546875" style="15" customWidth="1"/>
    <col min="103" max="103" width="4.421875" style="15" customWidth="1"/>
    <col min="104" max="104" width="0.85546875" style="15" hidden="1" customWidth="1"/>
    <col min="105" max="105" width="1.28515625" style="15" customWidth="1"/>
    <col min="106" max="106" width="0.9921875" style="15" customWidth="1"/>
    <col min="107" max="107" width="2.28125" style="15" customWidth="1"/>
    <col min="108" max="16384" width="0.85546875" style="15" customWidth="1"/>
  </cols>
  <sheetData>
    <row r="1" ht="12.75" customHeight="1"/>
    <row r="2" spans="1:105" ht="15.75">
      <c r="A2" s="293" t="s">
        <v>510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</row>
    <row r="3" ht="10.5" customHeight="1" thickBot="1"/>
    <row r="4" spans="1:105" s="16" customFormat="1" ht="46.5" customHeight="1">
      <c r="A4" s="294" t="s">
        <v>822</v>
      </c>
      <c r="B4" s="295"/>
      <c r="C4" s="295"/>
      <c r="D4" s="295"/>
      <c r="E4" s="295"/>
      <c r="F4" s="295"/>
      <c r="G4" s="295"/>
      <c r="H4" s="295"/>
      <c r="I4" s="295"/>
      <c r="J4" s="296" t="s">
        <v>778</v>
      </c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8"/>
      <c r="BG4" s="295" t="s">
        <v>759</v>
      </c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 t="s">
        <v>985</v>
      </c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 t="s">
        <v>986</v>
      </c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9"/>
    </row>
    <row r="5" spans="1:105" s="17" customFormat="1" ht="15">
      <c r="A5" s="307">
        <v>1</v>
      </c>
      <c r="B5" s="292"/>
      <c r="C5" s="292"/>
      <c r="D5" s="292"/>
      <c r="E5" s="292"/>
      <c r="F5" s="292"/>
      <c r="G5" s="292"/>
      <c r="H5" s="292"/>
      <c r="I5" s="292"/>
      <c r="J5" s="308">
        <v>2</v>
      </c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10"/>
      <c r="BG5" s="292">
        <v>3</v>
      </c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>
        <v>4</v>
      </c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>
        <v>5</v>
      </c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301"/>
    </row>
    <row r="6" spans="1:105" s="19" customFormat="1" ht="36.75" customHeight="1">
      <c r="A6" s="302" t="s">
        <v>823</v>
      </c>
      <c r="B6" s="303"/>
      <c r="C6" s="303"/>
      <c r="D6" s="303"/>
      <c r="E6" s="303"/>
      <c r="F6" s="303"/>
      <c r="G6" s="303"/>
      <c r="H6" s="303"/>
      <c r="I6" s="303"/>
      <c r="J6" s="18"/>
      <c r="K6" s="304" t="s">
        <v>824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5"/>
      <c r="BG6" s="300" t="s">
        <v>779</v>
      </c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>
        <v>2.439</v>
      </c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>
        <v>2.439</v>
      </c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6"/>
    </row>
    <row r="7" spans="1:105" s="19" customFormat="1" ht="16.5" customHeight="1">
      <c r="A7" s="302" t="s">
        <v>780</v>
      </c>
      <c r="B7" s="303"/>
      <c r="C7" s="303"/>
      <c r="D7" s="303"/>
      <c r="E7" s="303"/>
      <c r="F7" s="303"/>
      <c r="G7" s="303"/>
      <c r="H7" s="303"/>
      <c r="I7" s="303"/>
      <c r="J7" s="18"/>
      <c r="K7" s="304" t="s">
        <v>781</v>
      </c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5"/>
      <c r="BG7" s="300" t="s">
        <v>779</v>
      </c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6"/>
    </row>
    <row r="8" spans="1:105" s="19" customFormat="1" ht="15">
      <c r="A8" s="302" t="s">
        <v>782</v>
      </c>
      <c r="B8" s="303"/>
      <c r="C8" s="303"/>
      <c r="D8" s="303"/>
      <c r="E8" s="303"/>
      <c r="F8" s="303"/>
      <c r="G8" s="303"/>
      <c r="H8" s="303"/>
      <c r="I8" s="303"/>
      <c r="J8" s="18"/>
      <c r="K8" s="304" t="s">
        <v>825</v>
      </c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5"/>
      <c r="BG8" s="300" t="s">
        <v>779</v>
      </c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>
        <v>1.437</v>
      </c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>
        <v>1.437</v>
      </c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6"/>
    </row>
    <row r="9" spans="1:105" s="19" customFormat="1" ht="15">
      <c r="A9" s="302" t="s">
        <v>783</v>
      </c>
      <c r="B9" s="303"/>
      <c r="C9" s="303"/>
      <c r="D9" s="303"/>
      <c r="E9" s="303"/>
      <c r="F9" s="303"/>
      <c r="G9" s="303"/>
      <c r="H9" s="303"/>
      <c r="I9" s="303"/>
      <c r="J9" s="18"/>
      <c r="K9" s="304" t="s">
        <v>826</v>
      </c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5"/>
      <c r="BG9" s="300" t="s">
        <v>779</v>
      </c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>
        <v>1.002</v>
      </c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>
        <v>1.002</v>
      </c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6"/>
    </row>
    <row r="10" spans="1:105" s="19" customFormat="1" ht="15">
      <c r="A10" s="302" t="s">
        <v>784</v>
      </c>
      <c r="B10" s="303"/>
      <c r="C10" s="303"/>
      <c r="D10" s="303"/>
      <c r="E10" s="303"/>
      <c r="F10" s="303"/>
      <c r="G10" s="303"/>
      <c r="H10" s="303"/>
      <c r="I10" s="303"/>
      <c r="J10" s="18"/>
      <c r="K10" s="304" t="s">
        <v>827</v>
      </c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5"/>
      <c r="BG10" s="300" t="s">
        <v>779</v>
      </c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6"/>
    </row>
    <row r="11" spans="1:105" s="19" customFormat="1" ht="15">
      <c r="A11" s="302" t="s">
        <v>785</v>
      </c>
      <c r="B11" s="303"/>
      <c r="C11" s="303"/>
      <c r="D11" s="303"/>
      <c r="E11" s="303"/>
      <c r="F11" s="303"/>
      <c r="G11" s="303"/>
      <c r="H11" s="303"/>
      <c r="I11" s="303"/>
      <c r="J11" s="18"/>
      <c r="K11" s="304" t="s">
        <v>865</v>
      </c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5"/>
      <c r="BG11" s="300" t="s">
        <v>779</v>
      </c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6"/>
    </row>
    <row r="12" spans="1:105" s="19" customFormat="1" ht="15">
      <c r="A12" s="302" t="s">
        <v>786</v>
      </c>
      <c r="B12" s="303"/>
      <c r="C12" s="303"/>
      <c r="D12" s="303"/>
      <c r="E12" s="303"/>
      <c r="F12" s="303"/>
      <c r="G12" s="303"/>
      <c r="H12" s="303"/>
      <c r="I12" s="303"/>
      <c r="J12" s="18"/>
      <c r="K12" s="304" t="s">
        <v>787</v>
      </c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5"/>
      <c r="BG12" s="300" t="s">
        <v>779</v>
      </c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6"/>
    </row>
    <row r="13" spans="1:105" s="19" customFormat="1" ht="15">
      <c r="A13" s="302" t="s">
        <v>788</v>
      </c>
      <c r="B13" s="303"/>
      <c r="C13" s="303"/>
      <c r="D13" s="303"/>
      <c r="E13" s="303"/>
      <c r="F13" s="303"/>
      <c r="G13" s="303"/>
      <c r="H13" s="303"/>
      <c r="I13" s="303"/>
      <c r="J13" s="18"/>
      <c r="K13" s="304" t="s">
        <v>789</v>
      </c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5"/>
      <c r="BG13" s="300" t="s">
        <v>779</v>
      </c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 t="s">
        <v>438</v>
      </c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6"/>
    </row>
    <row r="14" spans="1:105" s="19" customFormat="1" ht="15">
      <c r="A14" s="302" t="s">
        <v>790</v>
      </c>
      <c r="B14" s="303"/>
      <c r="C14" s="303"/>
      <c r="D14" s="303"/>
      <c r="E14" s="303"/>
      <c r="F14" s="303"/>
      <c r="G14" s="303"/>
      <c r="H14" s="303"/>
      <c r="I14" s="303"/>
      <c r="J14" s="18"/>
      <c r="K14" s="311" t="s">
        <v>866</v>
      </c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2"/>
      <c r="BG14" s="300" t="s">
        <v>779</v>
      </c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6"/>
    </row>
    <row r="15" spans="1:105" s="19" customFormat="1" ht="15">
      <c r="A15" s="302" t="s">
        <v>791</v>
      </c>
      <c r="B15" s="303"/>
      <c r="C15" s="303"/>
      <c r="D15" s="303"/>
      <c r="E15" s="303"/>
      <c r="F15" s="303"/>
      <c r="G15" s="303"/>
      <c r="H15" s="303"/>
      <c r="I15" s="303"/>
      <c r="J15" s="18"/>
      <c r="K15" s="304" t="s">
        <v>825</v>
      </c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5"/>
      <c r="BG15" s="300" t="s">
        <v>779</v>
      </c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6"/>
    </row>
    <row r="16" spans="1:105" s="19" customFormat="1" ht="15">
      <c r="A16" s="302" t="s">
        <v>792</v>
      </c>
      <c r="B16" s="303"/>
      <c r="C16" s="303"/>
      <c r="D16" s="303"/>
      <c r="E16" s="303"/>
      <c r="F16" s="303"/>
      <c r="G16" s="303"/>
      <c r="H16" s="303"/>
      <c r="I16" s="303"/>
      <c r="J16" s="18"/>
      <c r="K16" s="304" t="s">
        <v>826</v>
      </c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5"/>
      <c r="BG16" s="300" t="s">
        <v>779</v>
      </c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6"/>
    </row>
    <row r="17" spans="1:105" s="19" customFormat="1" ht="15">
      <c r="A17" s="302" t="s">
        <v>793</v>
      </c>
      <c r="B17" s="303"/>
      <c r="C17" s="303"/>
      <c r="D17" s="303"/>
      <c r="E17" s="303"/>
      <c r="F17" s="303"/>
      <c r="G17" s="303"/>
      <c r="H17" s="303"/>
      <c r="I17" s="303"/>
      <c r="J17" s="18"/>
      <c r="K17" s="304" t="s">
        <v>827</v>
      </c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5"/>
      <c r="BG17" s="300" t="s">
        <v>779</v>
      </c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6"/>
    </row>
    <row r="18" spans="1:105" s="19" customFormat="1" ht="15">
      <c r="A18" s="302" t="s">
        <v>794</v>
      </c>
      <c r="B18" s="303"/>
      <c r="C18" s="303"/>
      <c r="D18" s="303"/>
      <c r="E18" s="303"/>
      <c r="F18" s="303"/>
      <c r="G18" s="303"/>
      <c r="H18" s="303"/>
      <c r="I18" s="303"/>
      <c r="J18" s="18"/>
      <c r="K18" s="304" t="s">
        <v>865</v>
      </c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5"/>
      <c r="BG18" s="300" t="s">
        <v>779</v>
      </c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6"/>
    </row>
    <row r="19" spans="1:105" s="19" customFormat="1" ht="15">
      <c r="A19" s="302" t="s">
        <v>795</v>
      </c>
      <c r="B19" s="303"/>
      <c r="C19" s="303"/>
      <c r="D19" s="303"/>
      <c r="E19" s="303"/>
      <c r="F19" s="303"/>
      <c r="G19" s="303"/>
      <c r="H19" s="303"/>
      <c r="I19" s="303"/>
      <c r="J19" s="18"/>
      <c r="K19" s="304" t="s">
        <v>787</v>
      </c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5"/>
      <c r="BG19" s="300" t="s">
        <v>779</v>
      </c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6"/>
    </row>
    <row r="20" spans="1:105" s="19" customFormat="1" ht="15">
      <c r="A20" s="302" t="s">
        <v>796</v>
      </c>
      <c r="B20" s="303"/>
      <c r="C20" s="303"/>
      <c r="D20" s="303"/>
      <c r="E20" s="303"/>
      <c r="F20" s="303"/>
      <c r="G20" s="303"/>
      <c r="H20" s="303"/>
      <c r="I20" s="303"/>
      <c r="J20" s="18"/>
      <c r="K20" s="311" t="s">
        <v>867</v>
      </c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2"/>
      <c r="BG20" s="300" t="s">
        <v>779</v>
      </c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6"/>
    </row>
    <row r="21" spans="1:105" s="19" customFormat="1" ht="15">
      <c r="A21" s="302" t="s">
        <v>797</v>
      </c>
      <c r="B21" s="303"/>
      <c r="C21" s="303"/>
      <c r="D21" s="303"/>
      <c r="E21" s="303"/>
      <c r="F21" s="303"/>
      <c r="G21" s="303"/>
      <c r="H21" s="303"/>
      <c r="I21" s="303"/>
      <c r="J21" s="18"/>
      <c r="K21" s="304" t="s">
        <v>825</v>
      </c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5"/>
      <c r="BG21" s="300" t="s">
        <v>779</v>
      </c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6"/>
    </row>
    <row r="22" spans="1:105" s="19" customFormat="1" ht="15">
      <c r="A22" s="302" t="s">
        <v>798</v>
      </c>
      <c r="B22" s="303"/>
      <c r="C22" s="303"/>
      <c r="D22" s="303"/>
      <c r="E22" s="303"/>
      <c r="F22" s="303"/>
      <c r="G22" s="303"/>
      <c r="H22" s="303"/>
      <c r="I22" s="303"/>
      <c r="J22" s="18"/>
      <c r="K22" s="304" t="s">
        <v>826</v>
      </c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5"/>
      <c r="BG22" s="300" t="s">
        <v>779</v>
      </c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6"/>
    </row>
    <row r="23" spans="1:105" s="19" customFormat="1" ht="15">
      <c r="A23" s="302" t="s">
        <v>799</v>
      </c>
      <c r="B23" s="303"/>
      <c r="C23" s="303"/>
      <c r="D23" s="303"/>
      <c r="E23" s="303"/>
      <c r="F23" s="303"/>
      <c r="G23" s="303"/>
      <c r="H23" s="303"/>
      <c r="I23" s="303"/>
      <c r="J23" s="18"/>
      <c r="K23" s="304" t="s">
        <v>827</v>
      </c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5"/>
      <c r="BG23" s="300" t="s">
        <v>779</v>
      </c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6"/>
    </row>
    <row r="24" spans="1:105" s="19" customFormat="1" ht="15">
      <c r="A24" s="302" t="s">
        <v>800</v>
      </c>
      <c r="B24" s="303"/>
      <c r="C24" s="303"/>
      <c r="D24" s="303"/>
      <c r="E24" s="303"/>
      <c r="F24" s="303"/>
      <c r="G24" s="303"/>
      <c r="H24" s="303"/>
      <c r="I24" s="303"/>
      <c r="J24" s="18"/>
      <c r="K24" s="304" t="s">
        <v>865</v>
      </c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5"/>
      <c r="BG24" s="300" t="s">
        <v>779</v>
      </c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6"/>
    </row>
    <row r="25" spans="1:105" s="19" customFormat="1" ht="15">
      <c r="A25" s="302" t="s">
        <v>801</v>
      </c>
      <c r="B25" s="303"/>
      <c r="C25" s="303"/>
      <c r="D25" s="303"/>
      <c r="E25" s="303"/>
      <c r="F25" s="303"/>
      <c r="G25" s="303"/>
      <c r="H25" s="303"/>
      <c r="I25" s="303"/>
      <c r="J25" s="18"/>
      <c r="K25" s="304" t="s">
        <v>787</v>
      </c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5"/>
      <c r="BG25" s="300" t="s">
        <v>779</v>
      </c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6"/>
    </row>
    <row r="26" spans="1:105" s="19" customFormat="1" ht="45" customHeight="1">
      <c r="A26" s="302" t="s">
        <v>868</v>
      </c>
      <c r="B26" s="303"/>
      <c r="C26" s="303"/>
      <c r="D26" s="303"/>
      <c r="E26" s="303"/>
      <c r="F26" s="303"/>
      <c r="G26" s="303"/>
      <c r="H26" s="303"/>
      <c r="I26" s="303"/>
      <c r="J26" s="18"/>
      <c r="K26" s="304" t="s">
        <v>802</v>
      </c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5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6"/>
    </row>
    <row r="27" spans="1:105" s="19" customFormat="1" ht="15">
      <c r="A27" s="302" t="s">
        <v>803</v>
      </c>
      <c r="B27" s="303"/>
      <c r="C27" s="303"/>
      <c r="D27" s="303"/>
      <c r="E27" s="303"/>
      <c r="F27" s="303"/>
      <c r="G27" s="303"/>
      <c r="H27" s="303"/>
      <c r="I27" s="303"/>
      <c r="J27" s="18"/>
      <c r="K27" s="304" t="s">
        <v>804</v>
      </c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5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6"/>
    </row>
    <row r="28" spans="1:105" s="19" customFormat="1" ht="30" customHeight="1">
      <c r="A28" s="302" t="s">
        <v>805</v>
      </c>
      <c r="B28" s="303"/>
      <c r="C28" s="303"/>
      <c r="D28" s="303"/>
      <c r="E28" s="303"/>
      <c r="F28" s="303"/>
      <c r="G28" s="303"/>
      <c r="H28" s="303"/>
      <c r="I28" s="303"/>
      <c r="J28" s="18"/>
      <c r="K28" s="304" t="s">
        <v>811</v>
      </c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5"/>
      <c r="BG28" s="300" t="s">
        <v>812</v>
      </c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6"/>
    </row>
    <row r="29" spans="1:105" s="19" customFormat="1" ht="15">
      <c r="A29" s="302" t="s">
        <v>813</v>
      </c>
      <c r="B29" s="303"/>
      <c r="C29" s="303"/>
      <c r="D29" s="303"/>
      <c r="E29" s="303"/>
      <c r="F29" s="303"/>
      <c r="G29" s="303"/>
      <c r="H29" s="303"/>
      <c r="I29" s="303"/>
      <c r="J29" s="18"/>
      <c r="K29" s="304" t="s">
        <v>814</v>
      </c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5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6"/>
    </row>
    <row r="30" spans="1:105" s="19" customFormat="1" ht="47.25" customHeight="1">
      <c r="A30" s="302" t="s">
        <v>869</v>
      </c>
      <c r="B30" s="303"/>
      <c r="C30" s="303"/>
      <c r="D30" s="303"/>
      <c r="E30" s="303"/>
      <c r="F30" s="303"/>
      <c r="G30" s="303"/>
      <c r="H30" s="303"/>
      <c r="I30" s="303"/>
      <c r="J30" s="18"/>
      <c r="K30" s="304" t="s">
        <v>815</v>
      </c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5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6"/>
    </row>
    <row r="31" spans="1:105" s="19" customFormat="1" ht="15">
      <c r="A31" s="302" t="s">
        <v>870</v>
      </c>
      <c r="B31" s="303"/>
      <c r="C31" s="303"/>
      <c r="D31" s="303"/>
      <c r="E31" s="303"/>
      <c r="F31" s="303"/>
      <c r="G31" s="303"/>
      <c r="H31" s="303"/>
      <c r="I31" s="303"/>
      <c r="J31" s="18"/>
      <c r="K31" s="304" t="s">
        <v>804</v>
      </c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5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6"/>
    </row>
    <row r="32" spans="1:105" s="19" customFormat="1" ht="30" customHeight="1">
      <c r="A32" s="302" t="s">
        <v>816</v>
      </c>
      <c r="B32" s="303"/>
      <c r="C32" s="303"/>
      <c r="D32" s="303"/>
      <c r="E32" s="303"/>
      <c r="F32" s="303"/>
      <c r="G32" s="303"/>
      <c r="H32" s="303"/>
      <c r="I32" s="303"/>
      <c r="J32" s="18"/>
      <c r="K32" s="304" t="s">
        <v>811</v>
      </c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5"/>
      <c r="BG32" s="300" t="s">
        <v>812</v>
      </c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>
        <v>16.77</v>
      </c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>
        <v>16.77</v>
      </c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6"/>
    </row>
    <row r="33" spans="1:105" s="19" customFormat="1" ht="30" customHeight="1">
      <c r="A33" s="302" t="s">
        <v>453</v>
      </c>
      <c r="B33" s="303"/>
      <c r="C33" s="303"/>
      <c r="D33" s="303"/>
      <c r="E33" s="303"/>
      <c r="F33" s="303"/>
      <c r="G33" s="303"/>
      <c r="H33" s="303"/>
      <c r="I33" s="303"/>
      <c r="J33" s="18"/>
      <c r="K33" s="304" t="s">
        <v>949</v>
      </c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5"/>
      <c r="BG33" s="322" t="s">
        <v>812</v>
      </c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4"/>
      <c r="BV33" s="300">
        <v>7.87</v>
      </c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232"/>
      <c r="CM33" s="300">
        <v>7.87</v>
      </c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</row>
    <row r="34" spans="1:105" s="19" customFormat="1" ht="15">
      <c r="A34" s="302" t="s">
        <v>813</v>
      </c>
      <c r="B34" s="303"/>
      <c r="C34" s="303"/>
      <c r="D34" s="303"/>
      <c r="E34" s="303"/>
      <c r="F34" s="303"/>
      <c r="G34" s="303"/>
      <c r="H34" s="303"/>
      <c r="I34" s="303"/>
      <c r="J34" s="18"/>
      <c r="K34" s="304" t="s">
        <v>814</v>
      </c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5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0"/>
      <c r="DA34" s="306"/>
    </row>
    <row r="35" spans="1:105" s="19" customFormat="1" ht="36.75" customHeight="1">
      <c r="A35" s="302" t="s">
        <v>871</v>
      </c>
      <c r="B35" s="303"/>
      <c r="C35" s="303"/>
      <c r="D35" s="303"/>
      <c r="E35" s="303"/>
      <c r="F35" s="303"/>
      <c r="G35" s="303"/>
      <c r="H35" s="303"/>
      <c r="I35" s="303"/>
      <c r="J35" s="18"/>
      <c r="K35" s="304" t="s">
        <v>817</v>
      </c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5"/>
      <c r="BG35" s="300" t="s">
        <v>812</v>
      </c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>
        <v>24.64</v>
      </c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>
        <v>24.64</v>
      </c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6"/>
    </row>
    <row r="36" spans="1:105" s="19" customFormat="1" ht="15">
      <c r="A36" s="302" t="s">
        <v>818</v>
      </c>
      <c r="B36" s="303"/>
      <c r="C36" s="303"/>
      <c r="D36" s="303"/>
      <c r="E36" s="303"/>
      <c r="F36" s="303"/>
      <c r="G36" s="303"/>
      <c r="H36" s="303"/>
      <c r="I36" s="303"/>
      <c r="J36" s="18"/>
      <c r="K36" s="304" t="s">
        <v>819</v>
      </c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5"/>
      <c r="BG36" s="300" t="s">
        <v>812</v>
      </c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/>
      <c r="CA36" s="300"/>
      <c r="CB36" s="300"/>
      <c r="CC36" s="300"/>
      <c r="CD36" s="300"/>
      <c r="CE36" s="300"/>
      <c r="CF36" s="300"/>
      <c r="CG36" s="300"/>
      <c r="CH36" s="300"/>
      <c r="CI36" s="300"/>
      <c r="CJ36" s="300"/>
      <c r="CK36" s="300"/>
      <c r="CL36" s="300"/>
      <c r="CM36" s="300"/>
      <c r="CN36" s="300"/>
      <c r="CO36" s="300"/>
      <c r="CP36" s="300"/>
      <c r="CQ36" s="300"/>
      <c r="CR36" s="300"/>
      <c r="CS36" s="300"/>
      <c r="CT36" s="300"/>
      <c r="CU36" s="300"/>
      <c r="CV36" s="300"/>
      <c r="CW36" s="300"/>
      <c r="CX36" s="300"/>
      <c r="CY36" s="300"/>
      <c r="CZ36" s="300"/>
      <c r="DA36" s="306"/>
    </row>
    <row r="37" spans="1:105" s="19" customFormat="1" ht="15">
      <c r="A37" s="302" t="s">
        <v>820</v>
      </c>
      <c r="B37" s="303"/>
      <c r="C37" s="303"/>
      <c r="D37" s="303"/>
      <c r="E37" s="303"/>
      <c r="F37" s="303"/>
      <c r="G37" s="303"/>
      <c r="H37" s="303"/>
      <c r="I37" s="303"/>
      <c r="J37" s="18"/>
      <c r="K37" s="319" t="s">
        <v>872</v>
      </c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2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300"/>
      <c r="CD37" s="300"/>
      <c r="CE37" s="300"/>
      <c r="CF37" s="300"/>
      <c r="CG37" s="300"/>
      <c r="CH37" s="300"/>
      <c r="CI37" s="300"/>
      <c r="CJ37" s="300"/>
      <c r="CK37" s="300"/>
      <c r="CL37" s="300"/>
      <c r="CM37" s="300"/>
      <c r="CN37" s="300"/>
      <c r="CO37" s="300"/>
      <c r="CP37" s="300"/>
      <c r="CQ37" s="300"/>
      <c r="CR37" s="300"/>
      <c r="CS37" s="300"/>
      <c r="CT37" s="300"/>
      <c r="CU37" s="300"/>
      <c r="CV37" s="300"/>
      <c r="CW37" s="300"/>
      <c r="CX37" s="300"/>
      <c r="CY37" s="300"/>
      <c r="CZ37" s="300"/>
      <c r="DA37" s="306"/>
    </row>
    <row r="38" spans="1:105" s="19" customFormat="1" ht="15">
      <c r="A38" s="302" t="s">
        <v>873</v>
      </c>
      <c r="B38" s="303"/>
      <c r="C38" s="303"/>
      <c r="D38" s="303"/>
      <c r="E38" s="303"/>
      <c r="F38" s="303"/>
      <c r="G38" s="303"/>
      <c r="H38" s="303"/>
      <c r="I38" s="303"/>
      <c r="J38" s="18"/>
      <c r="K38" s="319" t="s">
        <v>874</v>
      </c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20"/>
      <c r="BG38" s="300" t="s">
        <v>812</v>
      </c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>
        <v>24.64</v>
      </c>
      <c r="BW38" s="300"/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00"/>
      <c r="CK38" s="300"/>
      <c r="CL38" s="300">
        <v>24.64</v>
      </c>
      <c r="CM38" s="300"/>
      <c r="CN38" s="300"/>
      <c r="CO38" s="300"/>
      <c r="CP38" s="300"/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6"/>
    </row>
    <row r="39" spans="1:105" s="19" customFormat="1" ht="15.75" thickBot="1">
      <c r="A39" s="313" t="s">
        <v>875</v>
      </c>
      <c r="B39" s="314"/>
      <c r="C39" s="314"/>
      <c r="D39" s="314"/>
      <c r="E39" s="314"/>
      <c r="F39" s="314"/>
      <c r="G39" s="314"/>
      <c r="H39" s="314"/>
      <c r="I39" s="314"/>
      <c r="J39" s="231"/>
      <c r="K39" s="315" t="s">
        <v>876</v>
      </c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6"/>
      <c r="BG39" s="317" t="s">
        <v>812</v>
      </c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21"/>
    </row>
    <row r="41" spans="1:105" ht="29.25" customHeight="1">
      <c r="A41" s="318" t="s">
        <v>821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</row>
    <row r="42" ht="3" customHeight="1"/>
    <row r="44" spans="6:103" ht="15" customHeight="1">
      <c r="F44" s="289" t="s">
        <v>958</v>
      </c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</row>
    <row r="46" spans="6:101" ht="15" customHeight="1">
      <c r="F46" s="290" t="s">
        <v>957</v>
      </c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</row>
    <row r="47" ht="3.75" customHeight="1"/>
    <row r="48" spans="7:45" ht="15">
      <c r="G48" s="145" t="s">
        <v>460</v>
      </c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</row>
    <row r="49" spans="16:45" ht="15">
      <c r="P49" s="145"/>
      <c r="Q49" s="145"/>
      <c r="R49" s="145" t="s">
        <v>950</v>
      </c>
      <c r="S49" s="145"/>
      <c r="T49" s="145"/>
      <c r="U49" s="145"/>
      <c r="V49" s="145"/>
      <c r="W49" s="145"/>
      <c r="X49" s="145"/>
      <c r="Y49" s="145"/>
      <c r="Z49" s="145"/>
      <c r="AA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</row>
  </sheetData>
  <sheetProtection/>
  <mergeCells count="184">
    <mergeCell ref="CL39:DA39"/>
    <mergeCell ref="CL38:DA38"/>
    <mergeCell ref="CL37:DA37"/>
    <mergeCell ref="A38:I38"/>
    <mergeCell ref="K38:BF38"/>
    <mergeCell ref="BV33:CK33"/>
    <mergeCell ref="CM33:DA33"/>
    <mergeCell ref="A33:I33"/>
    <mergeCell ref="K33:BF33"/>
    <mergeCell ref="BG33:BU33"/>
    <mergeCell ref="CL36:DA36"/>
    <mergeCell ref="A36:I36"/>
    <mergeCell ref="K36:BF36"/>
    <mergeCell ref="BG36:BU36"/>
    <mergeCell ref="BV36:CK36"/>
    <mergeCell ref="A41:DA41"/>
    <mergeCell ref="A37:I37"/>
    <mergeCell ref="K37:BF37"/>
    <mergeCell ref="BG37:BU37"/>
    <mergeCell ref="BV37:CK37"/>
    <mergeCell ref="BG38:BU38"/>
    <mergeCell ref="BV38:CK38"/>
    <mergeCell ref="A39:I39"/>
    <mergeCell ref="K39:BF39"/>
    <mergeCell ref="BG39:BU39"/>
    <mergeCell ref="BV39:CK39"/>
    <mergeCell ref="CL34:DA34"/>
    <mergeCell ref="A35:I35"/>
    <mergeCell ref="K35:BF35"/>
    <mergeCell ref="BG35:BU35"/>
    <mergeCell ref="BV35:CK35"/>
    <mergeCell ref="CL35:DA35"/>
    <mergeCell ref="A34:I34"/>
    <mergeCell ref="K34:BF34"/>
    <mergeCell ref="BG34:BU34"/>
    <mergeCell ref="BV34:CK34"/>
    <mergeCell ref="CL31:DA31"/>
    <mergeCell ref="A32:I32"/>
    <mergeCell ref="K32:BF32"/>
    <mergeCell ref="BG32:BU32"/>
    <mergeCell ref="BV32:CK32"/>
    <mergeCell ref="CL32:DA32"/>
    <mergeCell ref="A31:I31"/>
    <mergeCell ref="K31:BF31"/>
    <mergeCell ref="BG31:BU31"/>
    <mergeCell ref="BV31:CK31"/>
    <mergeCell ref="CL29:DA29"/>
    <mergeCell ref="A30:I30"/>
    <mergeCell ref="K30:BF30"/>
    <mergeCell ref="BG30:BU30"/>
    <mergeCell ref="BV30:CK30"/>
    <mergeCell ref="CL30:DA30"/>
    <mergeCell ref="A29:I29"/>
    <mergeCell ref="K29:BF29"/>
    <mergeCell ref="BG29:BU29"/>
    <mergeCell ref="BV29:CK29"/>
    <mergeCell ref="CL27:DA27"/>
    <mergeCell ref="A28:I28"/>
    <mergeCell ref="K28:BF28"/>
    <mergeCell ref="BG28:BU28"/>
    <mergeCell ref="BV28:CK28"/>
    <mergeCell ref="CL28:DA28"/>
    <mergeCell ref="A27:I27"/>
    <mergeCell ref="K27:BF27"/>
    <mergeCell ref="BG27:BU27"/>
    <mergeCell ref="BV27:CK27"/>
    <mergeCell ref="CL25:DA25"/>
    <mergeCell ref="A26:I26"/>
    <mergeCell ref="K26:BF26"/>
    <mergeCell ref="BG26:BU26"/>
    <mergeCell ref="BV26:CK26"/>
    <mergeCell ref="CL26:DA26"/>
    <mergeCell ref="A25:I25"/>
    <mergeCell ref="K25:BF25"/>
    <mergeCell ref="BG25:BU25"/>
    <mergeCell ref="BV25:CK25"/>
    <mergeCell ref="CL23:DA23"/>
    <mergeCell ref="A24:I24"/>
    <mergeCell ref="K24:BF24"/>
    <mergeCell ref="BG24:BU24"/>
    <mergeCell ref="BV24:CK24"/>
    <mergeCell ref="CL24:DA24"/>
    <mergeCell ref="A23:I23"/>
    <mergeCell ref="K23:BF23"/>
    <mergeCell ref="BG23:BU23"/>
    <mergeCell ref="BV23:CK23"/>
    <mergeCell ref="CL21:DA21"/>
    <mergeCell ref="A22:I22"/>
    <mergeCell ref="K22:BF22"/>
    <mergeCell ref="BG22:BU22"/>
    <mergeCell ref="BV22:CK22"/>
    <mergeCell ref="CL22:DA22"/>
    <mergeCell ref="A21:I21"/>
    <mergeCell ref="K21:BF21"/>
    <mergeCell ref="BG21:BU21"/>
    <mergeCell ref="BV21:CK21"/>
    <mergeCell ref="CL19:DA19"/>
    <mergeCell ref="A20:I20"/>
    <mergeCell ref="K20:BF20"/>
    <mergeCell ref="BG20:BU20"/>
    <mergeCell ref="BV20:CK20"/>
    <mergeCell ref="CL20:DA20"/>
    <mergeCell ref="A19:I19"/>
    <mergeCell ref="K19:BF19"/>
    <mergeCell ref="BG19:BU19"/>
    <mergeCell ref="BV19:CK19"/>
    <mergeCell ref="CL17:DA17"/>
    <mergeCell ref="A18:I18"/>
    <mergeCell ref="K18:BF18"/>
    <mergeCell ref="BG18:BU18"/>
    <mergeCell ref="BV18:CK18"/>
    <mergeCell ref="CL18:DA18"/>
    <mergeCell ref="A17:I17"/>
    <mergeCell ref="K17:BF17"/>
    <mergeCell ref="BG17:BU17"/>
    <mergeCell ref="BV17:CK17"/>
    <mergeCell ref="CL15:DA15"/>
    <mergeCell ref="A16:I16"/>
    <mergeCell ref="K16:BF16"/>
    <mergeCell ref="BG16:BU16"/>
    <mergeCell ref="BV16:CK16"/>
    <mergeCell ref="CL16:DA16"/>
    <mergeCell ref="A15:I15"/>
    <mergeCell ref="K15:BF15"/>
    <mergeCell ref="BG15:BU15"/>
    <mergeCell ref="BV15:CK15"/>
    <mergeCell ref="CL13:DA13"/>
    <mergeCell ref="A14:I14"/>
    <mergeCell ref="K14:BF14"/>
    <mergeCell ref="BG14:BU14"/>
    <mergeCell ref="BV14:CK14"/>
    <mergeCell ref="CL14:DA14"/>
    <mergeCell ref="A13:I13"/>
    <mergeCell ref="K13:BF13"/>
    <mergeCell ref="BG13:BU13"/>
    <mergeCell ref="BV13:CK13"/>
    <mergeCell ref="CL11:DA11"/>
    <mergeCell ref="A12:I12"/>
    <mergeCell ref="K12:BF12"/>
    <mergeCell ref="BG12:BU12"/>
    <mergeCell ref="BV12:CK12"/>
    <mergeCell ref="CL12:DA12"/>
    <mergeCell ref="A11:I11"/>
    <mergeCell ref="K11:BF11"/>
    <mergeCell ref="BG11:BU11"/>
    <mergeCell ref="BV11:CK11"/>
    <mergeCell ref="CL9:DA9"/>
    <mergeCell ref="A10:I10"/>
    <mergeCell ref="K10:BF10"/>
    <mergeCell ref="BG10:BU10"/>
    <mergeCell ref="BV10:CK10"/>
    <mergeCell ref="CL10:DA10"/>
    <mergeCell ref="A9:I9"/>
    <mergeCell ref="K9:BF9"/>
    <mergeCell ref="BG9:BU9"/>
    <mergeCell ref="BV9:CK9"/>
    <mergeCell ref="CL7:DA7"/>
    <mergeCell ref="A8:I8"/>
    <mergeCell ref="K8:BF8"/>
    <mergeCell ref="BG8:BU8"/>
    <mergeCell ref="BV8:CK8"/>
    <mergeCell ref="CL8:DA8"/>
    <mergeCell ref="A7:I7"/>
    <mergeCell ref="K7:BF7"/>
    <mergeCell ref="BG7:BU7"/>
    <mergeCell ref="CL5:DA5"/>
    <mergeCell ref="A6:I6"/>
    <mergeCell ref="K6:BF6"/>
    <mergeCell ref="BG6:BU6"/>
    <mergeCell ref="BV6:CK6"/>
    <mergeCell ref="CL6:DA6"/>
    <mergeCell ref="A5:I5"/>
    <mergeCell ref="J5:BF5"/>
    <mergeCell ref="BG5:BU5"/>
    <mergeCell ref="F44:CY44"/>
    <mergeCell ref="F46:CW46"/>
    <mergeCell ref="BV5:CK5"/>
    <mergeCell ref="A2:DA2"/>
    <mergeCell ref="A4:I4"/>
    <mergeCell ref="J4:BF4"/>
    <mergeCell ref="BG4:BU4"/>
    <mergeCell ref="BV4:CK4"/>
    <mergeCell ref="CL4:DA4"/>
    <mergeCell ref="BV7:CK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U51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8.57421875" style="46" customWidth="1"/>
    <col min="2" max="2" width="9.28125" style="46" customWidth="1"/>
    <col min="3" max="3" width="8.57421875" style="46" customWidth="1"/>
    <col min="4" max="4" width="6.00390625" style="46" customWidth="1"/>
    <col min="5" max="5" width="7.140625" style="46" customWidth="1"/>
    <col min="6" max="6" width="6.8515625" style="46" customWidth="1"/>
    <col min="7" max="7" width="7.140625" style="46" customWidth="1"/>
    <col min="8" max="8" width="7.57421875" style="46" customWidth="1"/>
    <col min="9" max="9" width="10.7109375" style="46" customWidth="1"/>
    <col min="10" max="10" width="7.28125" style="46" customWidth="1"/>
    <col min="11" max="11" width="6.00390625" style="46" customWidth="1"/>
    <col min="12" max="12" width="10.8515625" style="46" customWidth="1"/>
    <col min="13" max="13" width="7.140625" style="46" customWidth="1"/>
    <col min="14" max="14" width="6.140625" style="46" customWidth="1"/>
    <col min="15" max="15" width="9.57421875" style="46" customWidth="1"/>
    <col min="16" max="16" width="8.8515625" style="46" customWidth="1"/>
    <col min="17" max="17" width="8.28125" style="46" customWidth="1"/>
    <col min="18" max="18" width="8.57421875" style="46" customWidth="1"/>
    <col min="19" max="19" width="8.421875" style="46" customWidth="1"/>
    <col min="20" max="21" width="8.00390625" style="46" customWidth="1"/>
    <col min="22" max="16384" width="9.140625" style="46" customWidth="1"/>
  </cols>
  <sheetData>
    <row r="1" spans="20:21" ht="12.75">
      <c r="T1" s="640"/>
      <c r="U1" s="640"/>
    </row>
    <row r="2" spans="1:21" ht="15.75">
      <c r="A2" s="641" t="s">
        <v>276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</row>
    <row r="3" spans="1:21" ht="16.5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642" t="s">
        <v>324</v>
      </c>
      <c r="B4" s="48" t="s">
        <v>325</v>
      </c>
      <c r="C4" s="48"/>
      <c r="D4" s="645"/>
      <c r="E4" s="646"/>
      <c r="F4" s="48"/>
      <c r="G4" s="49"/>
      <c r="H4" s="49"/>
      <c r="I4" s="50" t="s">
        <v>326</v>
      </c>
      <c r="J4" s="645" t="s">
        <v>326</v>
      </c>
      <c r="K4" s="646"/>
      <c r="L4" s="51" t="s">
        <v>326</v>
      </c>
      <c r="M4" s="645" t="s">
        <v>327</v>
      </c>
      <c r="N4" s="647"/>
      <c r="O4" s="52" t="s">
        <v>326</v>
      </c>
      <c r="P4" s="53" t="s">
        <v>328</v>
      </c>
      <c r="Q4" s="54" t="s">
        <v>328</v>
      </c>
      <c r="R4" s="48" t="s">
        <v>328</v>
      </c>
      <c r="S4" s="55" t="s">
        <v>328</v>
      </c>
      <c r="T4" s="49" t="s">
        <v>328</v>
      </c>
      <c r="U4" s="56" t="s">
        <v>328</v>
      </c>
    </row>
    <row r="5" spans="1:21" ht="12.75">
      <c r="A5" s="643"/>
      <c r="B5" s="57" t="s">
        <v>329</v>
      </c>
      <c r="C5" s="57" t="s">
        <v>326</v>
      </c>
      <c r="D5" s="631" t="s">
        <v>326</v>
      </c>
      <c r="E5" s="632"/>
      <c r="F5" s="631" t="s">
        <v>330</v>
      </c>
      <c r="G5" s="632"/>
      <c r="H5" s="58" t="s">
        <v>331</v>
      </c>
      <c r="I5" s="59" t="s">
        <v>332</v>
      </c>
      <c r="J5" s="631" t="s">
        <v>333</v>
      </c>
      <c r="K5" s="632"/>
      <c r="L5" s="60" t="s">
        <v>334</v>
      </c>
      <c r="M5" s="631" t="s">
        <v>335</v>
      </c>
      <c r="N5" s="633"/>
      <c r="O5" s="61" t="s">
        <v>336</v>
      </c>
      <c r="P5" s="62" t="s">
        <v>337</v>
      </c>
      <c r="Q5" s="63" t="s">
        <v>338</v>
      </c>
      <c r="R5" s="57" t="s">
        <v>339</v>
      </c>
      <c r="S5" s="64" t="s">
        <v>338</v>
      </c>
      <c r="T5" s="58" t="s">
        <v>340</v>
      </c>
      <c r="U5" s="65" t="s">
        <v>338</v>
      </c>
    </row>
    <row r="6" spans="1:21" ht="12.75">
      <c r="A6" s="643"/>
      <c r="B6" s="57" t="s">
        <v>341</v>
      </c>
      <c r="C6" s="57" t="s">
        <v>342</v>
      </c>
      <c r="D6" s="631" t="s">
        <v>343</v>
      </c>
      <c r="E6" s="632"/>
      <c r="F6" s="631" t="s">
        <v>344</v>
      </c>
      <c r="G6" s="632"/>
      <c r="H6" s="58" t="s">
        <v>345</v>
      </c>
      <c r="I6" s="59" t="s">
        <v>346</v>
      </c>
      <c r="J6" s="631" t="s">
        <v>347</v>
      </c>
      <c r="K6" s="632"/>
      <c r="L6" s="60" t="s">
        <v>335</v>
      </c>
      <c r="M6" s="631" t="s">
        <v>348</v>
      </c>
      <c r="N6" s="633"/>
      <c r="O6" s="61" t="s">
        <v>335</v>
      </c>
      <c r="P6" s="62" t="s">
        <v>349</v>
      </c>
      <c r="Q6" s="63" t="s">
        <v>349</v>
      </c>
      <c r="R6" s="57" t="s">
        <v>350</v>
      </c>
      <c r="S6" s="64" t="s">
        <v>350</v>
      </c>
      <c r="T6" s="58" t="s">
        <v>338</v>
      </c>
      <c r="U6" s="65" t="s">
        <v>351</v>
      </c>
    </row>
    <row r="7" spans="1:21" ht="13.5" thickBot="1">
      <c r="A7" s="643"/>
      <c r="B7" s="57"/>
      <c r="C7" s="57"/>
      <c r="D7" s="637" t="s">
        <v>352</v>
      </c>
      <c r="E7" s="638"/>
      <c r="F7" s="637" t="s">
        <v>812</v>
      </c>
      <c r="G7" s="638"/>
      <c r="H7" s="58"/>
      <c r="I7" s="59" t="s">
        <v>348</v>
      </c>
      <c r="J7" s="637" t="s">
        <v>353</v>
      </c>
      <c r="K7" s="638"/>
      <c r="L7" s="60" t="s">
        <v>348</v>
      </c>
      <c r="M7" s="637" t="s">
        <v>354</v>
      </c>
      <c r="N7" s="639"/>
      <c r="O7" s="61" t="s">
        <v>348</v>
      </c>
      <c r="P7" s="62"/>
      <c r="Q7" s="63"/>
      <c r="R7" s="57"/>
      <c r="S7" s="64"/>
      <c r="T7" s="58"/>
      <c r="U7" s="65"/>
    </row>
    <row r="8" spans="1:21" ht="13.5" thickBot="1">
      <c r="A8" s="644"/>
      <c r="B8" s="66" t="s">
        <v>812</v>
      </c>
      <c r="C8" s="66" t="s">
        <v>352</v>
      </c>
      <c r="D8" s="67" t="s">
        <v>884</v>
      </c>
      <c r="E8" s="66" t="s">
        <v>355</v>
      </c>
      <c r="F8" s="67" t="s">
        <v>356</v>
      </c>
      <c r="G8" s="66" t="s">
        <v>357</v>
      </c>
      <c r="H8" s="66" t="s">
        <v>812</v>
      </c>
      <c r="I8" s="68" t="s">
        <v>358</v>
      </c>
      <c r="J8" s="67" t="s">
        <v>358</v>
      </c>
      <c r="K8" s="66" t="s">
        <v>941</v>
      </c>
      <c r="L8" s="69" t="s">
        <v>358</v>
      </c>
      <c r="M8" s="67" t="s">
        <v>358</v>
      </c>
      <c r="N8" s="67" t="s">
        <v>941</v>
      </c>
      <c r="O8" s="70" t="s">
        <v>358</v>
      </c>
      <c r="P8" s="71" t="s">
        <v>293</v>
      </c>
      <c r="Q8" s="68" t="s">
        <v>359</v>
      </c>
      <c r="R8" s="67" t="s">
        <v>360</v>
      </c>
      <c r="S8" s="72" t="s">
        <v>361</v>
      </c>
      <c r="T8" s="66" t="s">
        <v>362</v>
      </c>
      <c r="U8" s="69" t="s">
        <v>363</v>
      </c>
    </row>
    <row r="9" spans="1:21" ht="12.75">
      <c r="A9" s="634" t="s">
        <v>988</v>
      </c>
      <c r="B9" s="73" t="s">
        <v>364</v>
      </c>
      <c r="C9" s="74"/>
      <c r="D9" s="75"/>
      <c r="E9" s="75"/>
      <c r="F9" s="74"/>
      <c r="G9" s="76"/>
      <c r="H9" s="77"/>
      <c r="I9" s="78"/>
      <c r="J9" s="79"/>
      <c r="K9" s="79"/>
      <c r="L9" s="80"/>
      <c r="M9" s="79"/>
      <c r="N9" s="79"/>
      <c r="O9" s="81"/>
      <c r="P9" s="82"/>
      <c r="Q9" s="78"/>
      <c r="R9" s="82"/>
      <c r="S9" s="83"/>
      <c r="T9" s="82"/>
      <c r="U9" s="80"/>
    </row>
    <row r="10" spans="1:21" ht="12.75">
      <c r="A10" s="635"/>
      <c r="B10" s="84" t="s">
        <v>365</v>
      </c>
      <c r="C10" s="131"/>
      <c r="D10" s="132"/>
      <c r="E10" s="132"/>
      <c r="F10" s="131"/>
      <c r="G10" s="133"/>
      <c r="H10" s="131"/>
      <c r="I10" s="134"/>
      <c r="J10" s="131"/>
      <c r="K10" s="216"/>
      <c r="L10" s="136"/>
      <c r="M10" s="131"/>
      <c r="N10" s="135"/>
      <c r="O10" s="137"/>
      <c r="P10" s="133"/>
      <c r="Q10" s="138"/>
      <c r="R10" s="139"/>
      <c r="S10" s="140"/>
      <c r="T10" s="139"/>
      <c r="U10" s="136"/>
    </row>
    <row r="11" spans="1:21" ht="12.75">
      <c r="A11" s="635"/>
      <c r="B11" s="84" t="s">
        <v>366</v>
      </c>
      <c r="C11" s="222">
        <v>2</v>
      </c>
      <c r="D11" s="223">
        <v>6</v>
      </c>
      <c r="E11" s="223">
        <v>2</v>
      </c>
      <c r="F11" s="131">
        <v>24.64</v>
      </c>
      <c r="G11" s="133">
        <v>31</v>
      </c>
      <c r="H11" s="131">
        <v>21.063</v>
      </c>
      <c r="I11" s="90">
        <v>15415</v>
      </c>
      <c r="J11" s="91">
        <v>62</v>
      </c>
      <c r="K11" s="221">
        <f>J11/I11*100</f>
        <v>0.4022056438533895</v>
      </c>
      <c r="L11" s="136">
        <f>I11-J11</f>
        <v>15353</v>
      </c>
      <c r="M11" s="131">
        <v>508.5</v>
      </c>
      <c r="N11" s="135">
        <f>M11/L11*100</f>
        <v>3.3120562756464538</v>
      </c>
      <c r="O11" s="236">
        <f>L11-M11</f>
        <v>14844.5</v>
      </c>
      <c r="P11" s="133">
        <v>153.9</v>
      </c>
      <c r="Q11" s="138">
        <f>I11*P11/1000</f>
        <v>2372.3685</v>
      </c>
      <c r="R11" s="277">
        <f>S11/I11</f>
        <v>27.4302517028868</v>
      </c>
      <c r="S11" s="140">
        <v>422837.33</v>
      </c>
      <c r="T11" s="278">
        <f>U11/I11</f>
        <v>0.45501135257865716</v>
      </c>
      <c r="U11" s="136">
        <v>7014</v>
      </c>
    </row>
    <row r="12" spans="1:21" ht="12.75">
      <c r="A12" s="635"/>
      <c r="B12" s="92" t="s">
        <v>367</v>
      </c>
      <c r="C12" s="88"/>
      <c r="D12" s="86"/>
      <c r="E12" s="86"/>
      <c r="F12" s="85"/>
      <c r="G12" s="93"/>
      <c r="H12" s="85"/>
      <c r="I12" s="94"/>
      <c r="J12" s="85"/>
      <c r="K12" s="85"/>
      <c r="L12" s="95"/>
      <c r="M12" s="85"/>
      <c r="N12" s="85"/>
      <c r="O12" s="96"/>
      <c r="P12" s="93"/>
      <c r="Q12" s="94"/>
      <c r="R12" s="93"/>
      <c r="S12" s="97"/>
      <c r="T12" s="87"/>
      <c r="U12" s="89"/>
    </row>
    <row r="13" spans="1:21" ht="13.5" thickBot="1">
      <c r="A13" s="636"/>
      <c r="B13" s="98" t="s">
        <v>884</v>
      </c>
      <c r="C13" s="99"/>
      <c r="D13" s="100"/>
      <c r="E13" s="100"/>
      <c r="F13" s="99"/>
      <c r="G13" s="101"/>
      <c r="H13" s="99"/>
      <c r="I13" s="99"/>
      <c r="J13" s="99"/>
      <c r="K13" s="102"/>
      <c r="L13" s="99"/>
      <c r="M13" s="99"/>
      <c r="N13" s="103"/>
      <c r="O13" s="104"/>
      <c r="P13" s="105"/>
      <c r="Q13" s="99"/>
      <c r="R13" s="105"/>
      <c r="S13" s="106"/>
      <c r="T13" s="105"/>
      <c r="U13" s="107"/>
    </row>
    <row r="14" spans="1:21" ht="12.75">
      <c r="A14" s="634" t="s">
        <v>986</v>
      </c>
      <c r="B14" s="73" t="s">
        <v>364</v>
      </c>
      <c r="C14" s="74"/>
      <c r="D14" s="75"/>
      <c r="E14" s="75"/>
      <c r="F14" s="74"/>
      <c r="G14" s="76"/>
      <c r="H14" s="77"/>
      <c r="I14" s="78"/>
      <c r="J14" s="74"/>
      <c r="K14" s="74"/>
      <c r="L14" s="80"/>
      <c r="M14" s="74"/>
      <c r="N14" s="74"/>
      <c r="O14" s="108"/>
      <c r="P14" s="109"/>
      <c r="Q14" s="110"/>
      <c r="R14" s="111"/>
      <c r="S14" s="112"/>
      <c r="T14" s="109"/>
      <c r="U14" s="113"/>
    </row>
    <row r="15" spans="1:21" ht="12.75">
      <c r="A15" s="635"/>
      <c r="B15" s="84" t="s">
        <v>365</v>
      </c>
      <c r="C15" s="131"/>
      <c r="D15" s="132"/>
      <c r="E15" s="132"/>
      <c r="F15" s="131"/>
      <c r="G15" s="133"/>
      <c r="H15" s="131"/>
      <c r="I15" s="134"/>
      <c r="J15" s="131"/>
      <c r="K15" s="216"/>
      <c r="L15" s="136"/>
      <c r="M15" s="131"/>
      <c r="N15" s="135"/>
      <c r="O15" s="137"/>
      <c r="P15" s="133"/>
      <c r="Q15" s="138"/>
      <c r="R15" s="139"/>
      <c r="S15" s="140"/>
      <c r="T15" s="139"/>
      <c r="U15" s="143"/>
    </row>
    <row r="16" spans="1:21" ht="12.75">
      <c r="A16" s="635"/>
      <c r="B16" s="84" t="s">
        <v>366</v>
      </c>
      <c r="C16" s="222">
        <v>2</v>
      </c>
      <c r="D16" s="223">
        <v>6</v>
      </c>
      <c r="E16" s="223">
        <v>2</v>
      </c>
      <c r="F16" s="131">
        <v>24.64</v>
      </c>
      <c r="G16" s="224">
        <v>31</v>
      </c>
      <c r="H16" s="222">
        <v>21.063</v>
      </c>
      <c r="I16" s="225">
        <v>14640</v>
      </c>
      <c r="J16" s="131">
        <v>59</v>
      </c>
      <c r="K16" s="216">
        <f>J16/I16*100</f>
        <v>0.40300546448087426</v>
      </c>
      <c r="L16" s="136">
        <f>I16-J16</f>
        <v>14581</v>
      </c>
      <c r="M16" s="131">
        <v>528.2</v>
      </c>
      <c r="N16" s="135">
        <f>M16/L16*100</f>
        <v>3.6225224607365756</v>
      </c>
      <c r="O16" s="236">
        <f>L16-M16</f>
        <v>14052.8</v>
      </c>
      <c r="P16" s="133">
        <v>153.65</v>
      </c>
      <c r="Q16" s="138">
        <f>P16*I16/1000</f>
        <v>2249.436</v>
      </c>
      <c r="R16" s="139">
        <f>S16/I16</f>
        <v>29.99931693989071</v>
      </c>
      <c r="S16" s="140">
        <v>439190</v>
      </c>
      <c r="T16" s="226">
        <f>U16/I16</f>
        <v>0.4948770491803279</v>
      </c>
      <c r="U16" s="143">
        <v>7245</v>
      </c>
    </row>
    <row r="17" spans="1:21" ht="12.75">
      <c r="A17" s="635"/>
      <c r="B17" s="92" t="s">
        <v>367</v>
      </c>
      <c r="C17" s="88"/>
      <c r="D17" s="86"/>
      <c r="E17" s="86"/>
      <c r="F17" s="85"/>
      <c r="G17" s="93"/>
      <c r="H17" s="85"/>
      <c r="I17" s="94"/>
      <c r="J17" s="85"/>
      <c r="K17" s="85"/>
      <c r="L17" s="95"/>
      <c r="M17" s="85"/>
      <c r="N17" s="85"/>
      <c r="O17" s="96"/>
      <c r="P17" s="93"/>
      <c r="Q17" s="94"/>
      <c r="R17" s="93"/>
      <c r="S17" s="97"/>
      <c r="T17" s="93"/>
      <c r="U17" s="95"/>
    </row>
    <row r="18" spans="1:21" ht="13.5" thickBot="1">
      <c r="A18" s="636"/>
      <c r="B18" s="98" t="s">
        <v>884</v>
      </c>
      <c r="C18" s="99"/>
      <c r="D18" s="100"/>
      <c r="E18" s="100"/>
      <c r="F18" s="103"/>
      <c r="G18" s="101"/>
      <c r="H18" s="99"/>
      <c r="I18" s="99"/>
      <c r="J18" s="99"/>
      <c r="K18" s="102"/>
      <c r="L18" s="99"/>
      <c r="M18" s="99"/>
      <c r="N18" s="103"/>
      <c r="O18" s="104"/>
      <c r="P18" s="105"/>
      <c r="Q18" s="99"/>
      <c r="R18" s="105"/>
      <c r="S18" s="106"/>
      <c r="T18" s="105"/>
      <c r="U18" s="107"/>
    </row>
    <row r="19" ht="12.75">
      <c r="O19" s="114"/>
    </row>
    <row r="20" ht="12.75">
      <c r="B20" s="115" t="s">
        <v>368</v>
      </c>
    </row>
    <row r="21" ht="12.75">
      <c r="B21" s="115" t="s">
        <v>369</v>
      </c>
    </row>
    <row r="22" ht="12.75">
      <c r="B22" s="115" t="s">
        <v>370</v>
      </c>
    </row>
    <row r="23" spans="2:6" ht="12.75">
      <c r="B23" s="115" t="s">
        <v>371</v>
      </c>
      <c r="F23" s="115" t="s">
        <v>372</v>
      </c>
    </row>
    <row r="24" ht="12.75">
      <c r="B24" s="115" t="s">
        <v>373</v>
      </c>
    </row>
    <row r="25" ht="12.75">
      <c r="B25" s="115" t="s">
        <v>374</v>
      </c>
    </row>
    <row r="26" ht="12.75">
      <c r="B26" s="115" t="s">
        <v>375</v>
      </c>
    </row>
    <row r="27" ht="12.75">
      <c r="B27" s="115" t="s">
        <v>376</v>
      </c>
    </row>
    <row r="28" spans="2:9" ht="12.75">
      <c r="B28" s="115" t="s">
        <v>377</v>
      </c>
      <c r="I28" s="115" t="s">
        <v>378</v>
      </c>
    </row>
    <row r="29" ht="12.75">
      <c r="B29" s="115" t="s">
        <v>379</v>
      </c>
    </row>
    <row r="30" ht="12.75">
      <c r="B30" s="115" t="s">
        <v>383</v>
      </c>
    </row>
    <row r="31" ht="12.75">
      <c r="B31" s="115" t="s">
        <v>384</v>
      </c>
    </row>
    <row r="32" ht="12.75">
      <c r="B32" s="115" t="s">
        <v>385</v>
      </c>
    </row>
    <row r="33" ht="12.75">
      <c r="B33" s="115" t="s">
        <v>386</v>
      </c>
    </row>
    <row r="34" ht="12.75">
      <c r="B34" s="115" t="s">
        <v>387</v>
      </c>
    </row>
    <row r="35" ht="12.75">
      <c r="B35" s="115" t="s">
        <v>388</v>
      </c>
    </row>
    <row r="36" spans="3:20" ht="12.75">
      <c r="C36" s="115" t="s">
        <v>389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3:20" ht="12.75">
      <c r="C37" s="115" t="s">
        <v>390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3:20" ht="12.75">
      <c r="C38" s="115" t="s">
        <v>391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3:20" ht="12.75">
      <c r="C39" s="115" t="s">
        <v>392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3" spans="5:17" ht="15">
      <c r="E43" s="281" t="s">
        <v>989</v>
      </c>
      <c r="F43" s="281"/>
      <c r="G43" s="281"/>
      <c r="H43" s="281"/>
      <c r="I43" s="281"/>
      <c r="J43" s="281"/>
      <c r="K43" s="281"/>
      <c r="L43" s="281"/>
      <c r="M43" s="281"/>
      <c r="N43" s="282"/>
      <c r="O43" s="282"/>
      <c r="P43" s="282"/>
      <c r="Q43" s="282"/>
    </row>
    <row r="44" spans="5:17" ht="15">
      <c r="E44" s="281" t="s">
        <v>959</v>
      </c>
      <c r="F44" s="281"/>
      <c r="G44" s="281"/>
      <c r="H44" s="281"/>
      <c r="I44" s="281"/>
      <c r="J44" s="281"/>
      <c r="K44" s="281"/>
      <c r="L44" s="281"/>
      <c r="M44" s="281"/>
      <c r="N44" s="281"/>
      <c r="O44" s="281" t="s">
        <v>484</v>
      </c>
      <c r="P44" s="281"/>
      <c r="Q44" s="282"/>
    </row>
    <row r="45" spans="5:17" ht="15"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2"/>
    </row>
    <row r="46" spans="5:17" ht="15">
      <c r="E46" s="281" t="s">
        <v>459</v>
      </c>
      <c r="F46" s="281"/>
      <c r="G46" s="281"/>
      <c r="H46" s="281"/>
      <c r="I46" s="281"/>
      <c r="J46" s="281"/>
      <c r="K46" s="281"/>
      <c r="L46" s="281"/>
      <c r="M46" s="281"/>
      <c r="N46" s="282"/>
      <c r="O46" s="281" t="s">
        <v>956</v>
      </c>
      <c r="P46" s="282"/>
      <c r="Q46" s="282"/>
    </row>
    <row r="50" spans="3:6" ht="12.75">
      <c r="C50" s="114" t="s">
        <v>460</v>
      </c>
      <c r="D50" s="114"/>
      <c r="E50" s="114"/>
      <c r="F50" s="114"/>
    </row>
    <row r="51" spans="3:6" ht="12.75">
      <c r="C51" s="114"/>
      <c r="D51" s="114" t="s">
        <v>382</v>
      </c>
      <c r="E51" s="114"/>
      <c r="F51" s="114"/>
    </row>
  </sheetData>
  <sheetProtection/>
  <mergeCells count="20">
    <mergeCell ref="T1:U1"/>
    <mergeCell ref="A2:U2"/>
    <mergeCell ref="A4:A8"/>
    <mergeCell ref="D4:E4"/>
    <mergeCell ref="J4:K4"/>
    <mergeCell ref="M4:N4"/>
    <mergeCell ref="F6:G6"/>
    <mergeCell ref="J5:K5"/>
    <mergeCell ref="M5:N5"/>
    <mergeCell ref="D6:E6"/>
    <mergeCell ref="D5:E5"/>
    <mergeCell ref="F5:G5"/>
    <mergeCell ref="M6:N6"/>
    <mergeCell ref="A14:A18"/>
    <mergeCell ref="A9:A13"/>
    <mergeCell ref="D7:E7"/>
    <mergeCell ref="M7:N7"/>
    <mergeCell ref="J6:K6"/>
    <mergeCell ref="F7:G7"/>
    <mergeCell ref="J7:K7"/>
  </mergeCells>
  <printOptions/>
  <pageMargins left="0.11811023622047245" right="0" top="0.15748031496062992" bottom="0" header="0.31496062992125984" footer="0.31496062992125984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CP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0.8515625" style="0" customWidth="1"/>
    <col min="2" max="2" width="19.8515625" style="0" customWidth="1"/>
    <col min="3" max="3" width="17.57421875" style="0" customWidth="1"/>
  </cols>
  <sheetData>
    <row r="1" spans="1:3" ht="75.75" customHeight="1">
      <c r="A1" s="116" t="s">
        <v>288</v>
      </c>
      <c r="B1" s="117"/>
      <c r="C1" s="117"/>
    </row>
    <row r="2" spans="1:3" ht="28.5" customHeight="1">
      <c r="A2" s="116"/>
      <c r="B2" s="117"/>
      <c r="C2" s="117"/>
    </row>
    <row r="3" spans="1:3" ht="48" customHeight="1">
      <c r="A3" s="118" t="s">
        <v>393</v>
      </c>
      <c r="B3" s="198" t="s">
        <v>990</v>
      </c>
      <c r="C3" s="198" t="s">
        <v>991</v>
      </c>
    </row>
    <row r="4" spans="1:3" ht="30" customHeight="1">
      <c r="A4" s="118" t="s">
        <v>394</v>
      </c>
      <c r="B4" s="283">
        <f>'5.9'!BJ17</f>
        <v>25525.6417925641</v>
      </c>
      <c r="C4" s="283">
        <f>'5.9'!CL17</f>
        <v>25146.17111538462</v>
      </c>
    </row>
    <row r="5" spans="1:3" ht="19.5" customHeight="1">
      <c r="A5" s="118" t="s">
        <v>395</v>
      </c>
      <c r="B5" s="284" t="s">
        <v>275</v>
      </c>
      <c r="C5" s="284" t="s">
        <v>275</v>
      </c>
    </row>
    <row r="6" spans="1:3" ht="33" customHeight="1">
      <c r="A6" s="118" t="s">
        <v>396</v>
      </c>
      <c r="B6" s="284">
        <f>'4.1'!AN33*1000</f>
        <v>14844.999999999998</v>
      </c>
      <c r="C6" s="284">
        <f>'4.1'!CT33*1000</f>
        <v>14052.830000000002</v>
      </c>
    </row>
    <row r="7" spans="1:3" ht="32.25" customHeight="1">
      <c r="A7" s="118" t="s">
        <v>397</v>
      </c>
      <c r="B7" s="241">
        <f>B4/B6*1000</f>
        <v>1719.4773858244596</v>
      </c>
      <c r="C7" s="241">
        <f>C4/C6*1000</f>
        <v>1789.4026409900794</v>
      </c>
    </row>
    <row r="8" ht="23.25" customHeight="1"/>
    <row r="9" ht="15.75">
      <c r="A9" s="119" t="s">
        <v>398</v>
      </c>
    </row>
    <row r="10" ht="15.75">
      <c r="A10" s="119" t="s">
        <v>399</v>
      </c>
    </row>
    <row r="12" ht="23.25" customHeight="1"/>
    <row r="13" spans="1:94" ht="38.25" customHeight="1">
      <c r="A13" s="194" t="s">
        <v>526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:94" ht="18.75">
      <c r="A14" s="194" t="s">
        <v>971</v>
      </c>
      <c r="B14" s="195"/>
      <c r="C14" s="194" t="s">
        <v>522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1:94" s="202" customFormat="1" ht="42.75" customHeight="1">
      <c r="A15" s="194"/>
      <c r="B15" s="20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</row>
    <row r="17" ht="43.5" customHeight="1"/>
    <row r="18" ht="15">
      <c r="A18" s="199" t="s">
        <v>846</v>
      </c>
    </row>
    <row r="19" ht="15">
      <c r="A19" s="199" t="s">
        <v>850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2"/>
  <sheetViews>
    <sheetView zoomScalePageLayoutView="0" workbookViewId="0" topLeftCell="A11">
      <selection activeCell="ER24" sqref="ER24:FE24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E1" s="21" t="s">
        <v>400</v>
      </c>
    </row>
    <row r="2" s="20" customFormat="1" ht="12">
      <c r="FE2" s="21" t="s">
        <v>878</v>
      </c>
    </row>
    <row r="3" s="20" customFormat="1" ht="12">
      <c r="FE3" s="21" t="s">
        <v>879</v>
      </c>
    </row>
    <row r="4" s="20" customFormat="1" ht="12">
      <c r="FE4" s="21" t="s">
        <v>880</v>
      </c>
    </row>
    <row r="5" ht="6.75" customHeight="1"/>
    <row r="6" spans="1:161" s="23" customFormat="1" ht="13.5" customHeight="1">
      <c r="A6" s="593" t="s">
        <v>401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3"/>
      <c r="AI6" s="593"/>
      <c r="AJ6" s="593"/>
      <c r="AK6" s="593"/>
      <c r="AL6" s="593"/>
      <c r="AM6" s="593"/>
      <c r="AN6" s="593"/>
      <c r="AO6" s="593"/>
      <c r="AP6" s="593"/>
      <c r="AQ6" s="593"/>
      <c r="AR6" s="593"/>
      <c r="AS6" s="593"/>
      <c r="AT6" s="593"/>
      <c r="AU6" s="593"/>
      <c r="AV6" s="593"/>
      <c r="AW6" s="593"/>
      <c r="AX6" s="593"/>
      <c r="AY6" s="593"/>
      <c r="AZ6" s="593"/>
      <c r="BA6" s="593"/>
      <c r="BB6" s="593"/>
      <c r="BC6" s="593"/>
      <c r="BD6" s="593"/>
      <c r="BE6" s="593"/>
      <c r="BF6" s="593"/>
      <c r="BG6" s="593"/>
      <c r="BH6" s="593"/>
      <c r="BI6" s="593"/>
      <c r="BJ6" s="593"/>
      <c r="BK6" s="593"/>
      <c r="BL6" s="593"/>
      <c r="BM6" s="593"/>
      <c r="BN6" s="593"/>
      <c r="BO6" s="593"/>
      <c r="BP6" s="593"/>
      <c r="BQ6" s="593"/>
      <c r="BR6" s="593"/>
      <c r="BS6" s="593"/>
      <c r="BT6" s="593"/>
      <c r="BU6" s="593"/>
      <c r="BV6" s="593"/>
      <c r="BW6" s="593"/>
      <c r="BX6" s="593"/>
      <c r="BY6" s="593"/>
      <c r="BZ6" s="593"/>
      <c r="CA6" s="593"/>
      <c r="CB6" s="593"/>
      <c r="CC6" s="593"/>
      <c r="CD6" s="593"/>
      <c r="CE6" s="593"/>
      <c r="CF6" s="593"/>
      <c r="CG6" s="593"/>
      <c r="CH6" s="593"/>
      <c r="CI6" s="593"/>
      <c r="CJ6" s="593"/>
      <c r="CK6" s="593"/>
      <c r="CL6" s="593"/>
      <c r="CM6" s="593"/>
      <c r="CN6" s="593"/>
      <c r="CO6" s="593"/>
      <c r="CP6" s="593"/>
      <c r="CQ6" s="593"/>
      <c r="CR6" s="593"/>
      <c r="CS6" s="593"/>
      <c r="CT6" s="593"/>
      <c r="CU6" s="593"/>
      <c r="CV6" s="593"/>
      <c r="CW6" s="593"/>
      <c r="CX6" s="593"/>
      <c r="CY6" s="593"/>
      <c r="CZ6" s="593"/>
      <c r="DA6" s="593"/>
      <c r="DB6" s="593"/>
      <c r="DC6" s="593"/>
      <c r="DD6" s="593"/>
      <c r="DE6" s="593"/>
      <c r="DF6" s="593"/>
      <c r="DG6" s="593"/>
      <c r="DH6" s="593"/>
      <c r="DI6" s="593"/>
      <c r="DJ6" s="593"/>
      <c r="DK6" s="593"/>
      <c r="DL6" s="593"/>
      <c r="DM6" s="593"/>
      <c r="DN6" s="593"/>
      <c r="DO6" s="593"/>
      <c r="DP6" s="593"/>
      <c r="DQ6" s="593"/>
      <c r="DR6" s="593"/>
      <c r="DS6" s="593"/>
      <c r="DT6" s="593"/>
      <c r="DU6" s="593"/>
      <c r="DV6" s="593"/>
      <c r="DW6" s="593"/>
      <c r="DX6" s="593"/>
      <c r="DY6" s="593"/>
      <c r="DZ6" s="593"/>
      <c r="EA6" s="593"/>
      <c r="EB6" s="593"/>
      <c r="EC6" s="593"/>
      <c r="ED6" s="593"/>
      <c r="EE6" s="593"/>
      <c r="EF6" s="593"/>
      <c r="EG6" s="593"/>
      <c r="EH6" s="593"/>
      <c r="EI6" s="593"/>
      <c r="EJ6" s="593"/>
      <c r="EK6" s="593"/>
      <c r="EL6" s="593"/>
      <c r="EM6" s="593"/>
      <c r="EN6" s="593"/>
      <c r="EO6" s="593"/>
      <c r="EP6" s="593"/>
      <c r="EQ6" s="593"/>
      <c r="ER6" s="593"/>
      <c r="ES6" s="593"/>
      <c r="ET6" s="593"/>
      <c r="EU6" s="593"/>
      <c r="EV6" s="593"/>
      <c r="EW6" s="593"/>
      <c r="EX6" s="593"/>
      <c r="EY6" s="593"/>
      <c r="EZ6" s="593"/>
      <c r="FA6" s="593"/>
      <c r="FB6" s="593"/>
      <c r="FC6" s="593"/>
      <c r="FD6" s="593"/>
      <c r="FE6" s="593"/>
    </row>
    <row r="7" ht="7.5" customHeight="1"/>
    <row r="8" s="20" customFormat="1" ht="12">
      <c r="FE8" s="21" t="s">
        <v>402</v>
      </c>
    </row>
    <row r="9" ht="5.25" customHeight="1"/>
    <row r="10" spans="1:161" ht="19.5" customHeight="1">
      <c r="A10" s="592" t="s">
        <v>403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592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92"/>
      <c r="BO10" s="592"/>
      <c r="BP10" s="592"/>
      <c r="BQ10" s="592"/>
      <c r="BR10" s="592"/>
      <c r="BS10" s="592"/>
      <c r="BT10" s="592"/>
      <c r="BU10" s="592"/>
      <c r="BV10" s="592"/>
      <c r="BW10" s="592"/>
      <c r="BX10" s="592"/>
      <c r="BY10" s="592"/>
      <c r="BZ10" s="592"/>
      <c r="CA10" s="592"/>
      <c r="CB10" s="592"/>
      <c r="CC10" s="592"/>
      <c r="CD10" s="592"/>
      <c r="CE10" s="592"/>
      <c r="CF10" s="592"/>
      <c r="CG10" s="592"/>
      <c r="CH10" s="592"/>
      <c r="CI10" s="592"/>
      <c r="CJ10" s="592"/>
      <c r="CK10" s="592"/>
      <c r="CL10" s="592"/>
      <c r="CM10" s="592"/>
      <c r="CN10" s="592"/>
      <c r="CO10" s="592"/>
      <c r="CP10" s="592"/>
      <c r="CQ10" s="592"/>
      <c r="CR10" s="592"/>
      <c r="CS10" s="592"/>
      <c r="CT10" s="592"/>
      <c r="CU10" s="592"/>
      <c r="CV10" s="592"/>
      <c r="CW10" s="592"/>
      <c r="CX10" s="592"/>
      <c r="CY10" s="592"/>
      <c r="CZ10" s="592"/>
      <c r="DA10" s="592"/>
      <c r="DB10" s="592"/>
      <c r="DC10" s="592"/>
      <c r="DD10" s="592"/>
      <c r="DE10" s="592"/>
      <c r="DF10" s="592"/>
      <c r="DG10" s="592"/>
      <c r="DH10" s="592"/>
      <c r="DI10" s="592"/>
      <c r="DJ10" s="592"/>
      <c r="DK10" s="592"/>
      <c r="DL10" s="592"/>
      <c r="DM10" s="592"/>
      <c r="DN10" s="592"/>
      <c r="DO10" s="592"/>
      <c r="DP10" s="592"/>
      <c r="DQ10" s="592"/>
      <c r="DR10" s="592"/>
      <c r="DS10" s="592"/>
      <c r="DT10" s="592"/>
      <c r="DU10" s="592"/>
      <c r="DV10" s="592"/>
      <c r="DW10" s="592"/>
      <c r="DX10" s="592"/>
      <c r="DY10" s="592"/>
      <c r="DZ10" s="592"/>
      <c r="EA10" s="592"/>
      <c r="EB10" s="592"/>
      <c r="EC10" s="592"/>
      <c r="ED10" s="592"/>
      <c r="EE10" s="592"/>
      <c r="EF10" s="592"/>
      <c r="EG10" s="592"/>
      <c r="EH10" s="592"/>
      <c r="EI10" s="592"/>
      <c r="EJ10" s="592"/>
      <c r="EK10" s="592"/>
      <c r="EL10" s="592"/>
      <c r="EM10" s="592"/>
      <c r="EN10" s="592"/>
      <c r="EO10" s="592"/>
      <c r="EP10" s="592"/>
      <c r="EQ10" s="592"/>
      <c r="ER10" s="592"/>
      <c r="ES10" s="592"/>
      <c r="ET10" s="592"/>
      <c r="EU10" s="592"/>
      <c r="EV10" s="592"/>
      <c r="EW10" s="592"/>
      <c r="EX10" s="592"/>
      <c r="EY10" s="592"/>
      <c r="EZ10" s="592"/>
      <c r="FA10" s="592"/>
      <c r="FB10" s="592"/>
      <c r="FC10" s="592"/>
      <c r="FD10" s="592"/>
      <c r="FE10" s="592"/>
    </row>
    <row r="11" spans="1:161" ht="1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651" t="s">
        <v>277</v>
      </c>
      <c r="BC11" s="651"/>
      <c r="BD11" s="651"/>
      <c r="BE11" s="651"/>
      <c r="BF11" s="651"/>
      <c r="BG11" s="651"/>
      <c r="BH11" s="651"/>
      <c r="BI11" s="651"/>
      <c r="BJ11" s="651"/>
      <c r="BK11" s="651"/>
      <c r="BL11" s="651"/>
      <c r="BM11" s="651"/>
      <c r="BN11" s="651"/>
      <c r="BO11" s="651"/>
      <c r="BP11" s="651"/>
      <c r="BQ11" s="651"/>
      <c r="BR11" s="651"/>
      <c r="BS11" s="651"/>
      <c r="BT11" s="651"/>
      <c r="BU11" s="651"/>
      <c r="BV11" s="651"/>
      <c r="BW11" s="651"/>
      <c r="BX11" s="651"/>
      <c r="BY11" s="651"/>
      <c r="BZ11" s="651"/>
      <c r="CA11" s="651"/>
      <c r="CB11" s="651"/>
      <c r="CC11" s="651"/>
      <c r="CD11" s="651"/>
      <c r="CE11" s="651"/>
      <c r="CF11" s="651"/>
      <c r="CG11" s="651"/>
      <c r="CH11" s="651"/>
      <c r="CI11" s="651"/>
      <c r="CJ11" s="651"/>
      <c r="CK11" s="651"/>
      <c r="CL11" s="651"/>
      <c r="CM11" s="651"/>
      <c r="CN11" s="651"/>
      <c r="CO11" s="651"/>
      <c r="CP11" s="651"/>
      <c r="CQ11" s="651"/>
      <c r="CR11" s="651"/>
      <c r="CS11" s="651"/>
      <c r="CT11" s="651"/>
      <c r="CU11" s="651"/>
      <c r="CV11" s="651"/>
      <c r="CW11" s="651"/>
      <c r="CX11" s="651"/>
      <c r="CY11" s="651"/>
      <c r="CZ11" s="651"/>
      <c r="DA11" s="651"/>
      <c r="DB11" s="651"/>
      <c r="DC11" s="651"/>
      <c r="DD11" s="651"/>
      <c r="DE11" s="651"/>
      <c r="DF11" s="651"/>
      <c r="DG11" s="651"/>
      <c r="DH11" s="651"/>
      <c r="DI11" s="651"/>
      <c r="DJ11" s="651"/>
      <c r="DK11" s="651"/>
      <c r="DL11" s="651"/>
      <c r="DM11" s="651"/>
      <c r="DN11" s="651"/>
      <c r="DO11" s="651"/>
      <c r="DP11" s="651"/>
      <c r="DQ11" s="651"/>
      <c r="DR11" s="651"/>
      <c r="DS11" s="651"/>
      <c r="DT11" s="651"/>
      <c r="DU11" s="651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</row>
    <row r="12" spans="1:123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61" s="26" customFormat="1" ht="134.25" customHeight="1">
      <c r="A13" s="398" t="s">
        <v>822</v>
      </c>
      <c r="B13" s="399"/>
      <c r="C13" s="399"/>
      <c r="D13" s="399"/>
      <c r="E13" s="399"/>
      <c r="F13" s="400"/>
      <c r="G13" s="398" t="s">
        <v>404</v>
      </c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400"/>
      <c r="AU13" s="344" t="s">
        <v>278</v>
      </c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 t="s">
        <v>405</v>
      </c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 t="s">
        <v>406</v>
      </c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 t="s">
        <v>407</v>
      </c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 t="s">
        <v>408</v>
      </c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 t="s">
        <v>289</v>
      </c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 t="s">
        <v>409</v>
      </c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 t="s">
        <v>410</v>
      </c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 t="s">
        <v>411</v>
      </c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</row>
    <row r="14" spans="1:161" ht="15">
      <c r="A14" s="292">
        <v>1</v>
      </c>
      <c r="B14" s="292"/>
      <c r="C14" s="292"/>
      <c r="D14" s="292"/>
      <c r="E14" s="292"/>
      <c r="F14" s="292"/>
      <c r="G14" s="308">
        <v>2</v>
      </c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25">
        <v>3</v>
      </c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>
        <v>4</v>
      </c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>
        <v>5</v>
      </c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>
        <v>6</v>
      </c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>
        <v>7</v>
      </c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>
        <v>8</v>
      </c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>
        <v>9</v>
      </c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>
        <v>10</v>
      </c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>
        <v>11</v>
      </c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5"/>
    </row>
    <row r="15" spans="1:161" s="24" customFormat="1" ht="15">
      <c r="A15" s="648" t="s">
        <v>990</v>
      </c>
      <c r="B15" s="649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649"/>
      <c r="BB15" s="649"/>
      <c r="BC15" s="649"/>
      <c r="BD15" s="649"/>
      <c r="BE15" s="649"/>
      <c r="BF15" s="649"/>
      <c r="BG15" s="649"/>
      <c r="BH15" s="649"/>
      <c r="BI15" s="649"/>
      <c r="BJ15" s="649"/>
      <c r="BK15" s="649"/>
      <c r="BL15" s="649"/>
      <c r="BM15" s="649"/>
      <c r="BN15" s="649"/>
      <c r="BO15" s="649"/>
      <c r="BP15" s="649"/>
      <c r="BQ15" s="649"/>
      <c r="BR15" s="649"/>
      <c r="BS15" s="649"/>
      <c r="BT15" s="649"/>
      <c r="BU15" s="649"/>
      <c r="BV15" s="649"/>
      <c r="BW15" s="649"/>
      <c r="BX15" s="649"/>
      <c r="BY15" s="649"/>
      <c r="BZ15" s="649"/>
      <c r="CA15" s="649"/>
      <c r="CB15" s="649"/>
      <c r="CC15" s="649"/>
      <c r="CD15" s="649"/>
      <c r="CE15" s="649"/>
      <c r="CF15" s="649"/>
      <c r="CG15" s="649"/>
      <c r="CH15" s="649"/>
      <c r="CI15" s="649"/>
      <c r="CJ15" s="649"/>
      <c r="CK15" s="649"/>
      <c r="CL15" s="649"/>
      <c r="CM15" s="649"/>
      <c r="CN15" s="649"/>
      <c r="CO15" s="649"/>
      <c r="CP15" s="649"/>
      <c r="CQ15" s="649"/>
      <c r="CR15" s="649"/>
      <c r="CS15" s="649"/>
      <c r="CT15" s="649"/>
      <c r="CU15" s="649"/>
      <c r="CV15" s="649"/>
      <c r="CW15" s="649"/>
      <c r="CX15" s="649"/>
      <c r="CY15" s="649"/>
      <c r="CZ15" s="649"/>
      <c r="DA15" s="649"/>
      <c r="DB15" s="649"/>
      <c r="DC15" s="649"/>
      <c r="DD15" s="649"/>
      <c r="DE15" s="649"/>
      <c r="DF15" s="649"/>
      <c r="DG15" s="649"/>
      <c r="DH15" s="649"/>
      <c r="DI15" s="649"/>
      <c r="DJ15" s="649"/>
      <c r="DK15" s="649"/>
      <c r="DL15" s="649"/>
      <c r="DM15" s="649"/>
      <c r="DN15" s="649"/>
      <c r="DO15" s="649"/>
      <c r="DP15" s="649"/>
      <c r="DQ15" s="649"/>
      <c r="DR15" s="649"/>
      <c r="DS15" s="649"/>
      <c r="DT15" s="649"/>
      <c r="DU15" s="649"/>
      <c r="DV15" s="649"/>
      <c r="DW15" s="649"/>
      <c r="DX15" s="649"/>
      <c r="DY15" s="649"/>
      <c r="DZ15" s="649"/>
      <c r="EA15" s="649"/>
      <c r="EB15" s="649"/>
      <c r="EC15" s="649"/>
      <c r="ED15" s="649"/>
      <c r="EE15" s="649"/>
      <c r="EF15" s="649"/>
      <c r="EG15" s="649"/>
      <c r="EH15" s="649"/>
      <c r="EI15" s="649"/>
      <c r="EJ15" s="649"/>
      <c r="EK15" s="649"/>
      <c r="EL15" s="649"/>
      <c r="EM15" s="649"/>
      <c r="EN15" s="649"/>
      <c r="EO15" s="649"/>
      <c r="EP15" s="649"/>
      <c r="EQ15" s="649"/>
      <c r="ER15" s="649"/>
      <c r="ES15" s="649"/>
      <c r="ET15" s="649"/>
      <c r="EU15" s="649"/>
      <c r="EV15" s="649"/>
      <c r="EW15" s="649"/>
      <c r="EX15" s="649"/>
      <c r="EY15" s="649"/>
      <c r="EZ15" s="649"/>
      <c r="FA15" s="649"/>
      <c r="FB15" s="649"/>
      <c r="FC15" s="649"/>
      <c r="FD15" s="649"/>
      <c r="FE15" s="650"/>
    </row>
    <row r="16" spans="1:161" s="24" customFormat="1" ht="21.75" customHeight="1">
      <c r="A16" s="402" t="s">
        <v>823</v>
      </c>
      <c r="B16" s="402"/>
      <c r="C16" s="402"/>
      <c r="D16" s="402"/>
      <c r="E16" s="402"/>
      <c r="F16" s="402"/>
      <c r="G16" s="30"/>
      <c r="H16" s="403" t="s">
        <v>261</v>
      </c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8">
        <f>'5.9'!BJ17</f>
        <v>25525.6417925641</v>
      </c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5">
        <v>15.353</v>
      </c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545">
        <v>0</v>
      </c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>
        <v>3.2</v>
      </c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>
        <v>0</v>
      </c>
      <c r="CW16" s="545"/>
      <c r="CX16" s="545"/>
      <c r="CY16" s="545"/>
      <c r="CZ16" s="545"/>
      <c r="DA16" s="545"/>
      <c r="DB16" s="545"/>
      <c r="DC16" s="545"/>
      <c r="DD16" s="545"/>
      <c r="DE16" s="545"/>
      <c r="DF16" s="545"/>
      <c r="DG16" s="545"/>
      <c r="DH16" s="408">
        <f>'4.4'!BV148</f>
        <v>726.603561360262</v>
      </c>
      <c r="DI16" s="545"/>
      <c r="DJ16" s="545"/>
      <c r="DK16" s="545"/>
      <c r="DL16" s="545"/>
      <c r="DM16" s="545"/>
      <c r="DN16" s="545"/>
      <c r="DO16" s="545"/>
      <c r="DP16" s="545"/>
      <c r="DQ16" s="545"/>
      <c r="DR16" s="545"/>
      <c r="DS16" s="545"/>
      <c r="DT16" s="408">
        <f>'ср тариф 1'!B7</f>
        <v>1719.4773858244596</v>
      </c>
      <c r="DU16" s="545"/>
      <c r="DV16" s="545"/>
      <c r="DW16" s="545"/>
      <c r="DX16" s="545"/>
      <c r="DY16" s="545"/>
      <c r="DZ16" s="545"/>
      <c r="EA16" s="545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545"/>
      <c r="EP16" s="545"/>
      <c r="EQ16" s="545"/>
      <c r="ER16" s="545"/>
      <c r="ES16" s="545"/>
      <c r="ET16" s="545"/>
      <c r="EU16" s="545"/>
      <c r="EV16" s="545"/>
      <c r="EW16" s="545"/>
      <c r="EX16" s="545"/>
      <c r="EY16" s="545"/>
      <c r="EZ16" s="545"/>
      <c r="FA16" s="545"/>
      <c r="FB16" s="545"/>
      <c r="FC16" s="545"/>
      <c r="FD16" s="545"/>
      <c r="FE16" s="545"/>
    </row>
    <row r="17" spans="1:161" s="24" customFormat="1" ht="19.5" customHeight="1">
      <c r="A17" s="402"/>
      <c r="B17" s="402"/>
      <c r="C17" s="402"/>
      <c r="D17" s="402"/>
      <c r="E17" s="402"/>
      <c r="F17" s="402"/>
      <c r="G17" s="30"/>
      <c r="H17" s="566" t="s">
        <v>412</v>
      </c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6"/>
      <c r="AT17" s="566"/>
      <c r="AU17" s="408">
        <f>AU16</f>
        <v>25525.6417925641</v>
      </c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5">
        <f>BH16</f>
        <v>15.353</v>
      </c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545"/>
      <c r="BV17" s="545"/>
      <c r="BW17" s="545"/>
      <c r="BX17" s="545"/>
      <c r="BY17" s="545"/>
      <c r="BZ17" s="545"/>
      <c r="CA17" s="545"/>
      <c r="CB17" s="545"/>
      <c r="CC17" s="545"/>
      <c r="CD17" s="545"/>
      <c r="CE17" s="545"/>
      <c r="CF17" s="545"/>
      <c r="CG17" s="545">
        <v>3.2</v>
      </c>
      <c r="CH17" s="545"/>
      <c r="CI17" s="545"/>
      <c r="CJ17" s="545"/>
      <c r="CK17" s="545"/>
      <c r="CL17" s="545"/>
      <c r="CM17" s="545"/>
      <c r="CN17" s="545"/>
      <c r="CO17" s="545"/>
      <c r="CP17" s="545"/>
      <c r="CQ17" s="545"/>
      <c r="CR17" s="545"/>
      <c r="CS17" s="545"/>
      <c r="CT17" s="545"/>
      <c r="CU17" s="545"/>
      <c r="CV17" s="545"/>
      <c r="CW17" s="545"/>
      <c r="CX17" s="545"/>
      <c r="CY17" s="545"/>
      <c r="CZ17" s="545"/>
      <c r="DA17" s="545"/>
      <c r="DB17" s="545"/>
      <c r="DC17" s="545"/>
      <c r="DD17" s="545"/>
      <c r="DE17" s="545"/>
      <c r="DF17" s="545"/>
      <c r="DG17" s="545"/>
      <c r="DH17" s="408">
        <f>DH16</f>
        <v>726.603561360262</v>
      </c>
      <c r="DI17" s="545"/>
      <c r="DJ17" s="545"/>
      <c r="DK17" s="545"/>
      <c r="DL17" s="545"/>
      <c r="DM17" s="545"/>
      <c r="DN17" s="545"/>
      <c r="DO17" s="545"/>
      <c r="DP17" s="545"/>
      <c r="DQ17" s="545"/>
      <c r="DR17" s="545"/>
      <c r="DS17" s="545"/>
      <c r="DT17" s="408">
        <f>DT16</f>
        <v>1719.4773858244596</v>
      </c>
      <c r="DU17" s="545"/>
      <c r="DV17" s="545"/>
      <c r="DW17" s="545"/>
      <c r="DX17" s="545"/>
      <c r="DY17" s="545"/>
      <c r="DZ17" s="545"/>
      <c r="EA17" s="545"/>
      <c r="EB17" s="545"/>
      <c r="EC17" s="545"/>
      <c r="ED17" s="545"/>
      <c r="EE17" s="545"/>
      <c r="EF17" s="545"/>
      <c r="EG17" s="545"/>
      <c r="EH17" s="545"/>
      <c r="EI17" s="545"/>
      <c r="EJ17" s="545"/>
      <c r="EK17" s="545"/>
      <c r="EL17" s="545"/>
      <c r="EM17" s="545"/>
      <c r="EN17" s="545"/>
      <c r="EO17" s="545"/>
      <c r="EP17" s="545"/>
      <c r="EQ17" s="545"/>
      <c r="ER17" s="545"/>
      <c r="ES17" s="545"/>
      <c r="ET17" s="545"/>
      <c r="EU17" s="545"/>
      <c r="EV17" s="545"/>
      <c r="EW17" s="545"/>
      <c r="EX17" s="545"/>
      <c r="EY17" s="545"/>
      <c r="EZ17" s="545"/>
      <c r="FA17" s="545"/>
      <c r="FB17" s="545"/>
      <c r="FC17" s="545"/>
      <c r="FD17" s="545"/>
      <c r="FE17" s="545"/>
    </row>
    <row r="18" spans="1:161" s="24" customFormat="1" ht="18" customHeight="1" hidden="1">
      <c r="A18" s="402"/>
      <c r="B18" s="402"/>
      <c r="C18" s="402"/>
      <c r="D18" s="402"/>
      <c r="E18" s="402"/>
      <c r="F18" s="402"/>
      <c r="G18" s="30"/>
      <c r="H18" s="566" t="s">
        <v>413</v>
      </c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6"/>
      <c r="AT18" s="566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545"/>
      <c r="BV18" s="545"/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545"/>
      <c r="CK18" s="545"/>
      <c r="CL18" s="545"/>
      <c r="CM18" s="545"/>
      <c r="CN18" s="545"/>
      <c r="CO18" s="545"/>
      <c r="CP18" s="545"/>
      <c r="CQ18" s="545"/>
      <c r="CR18" s="545"/>
      <c r="CS18" s="545"/>
      <c r="CT18" s="545"/>
      <c r="CU18" s="545"/>
      <c r="CV18" s="545"/>
      <c r="CW18" s="545"/>
      <c r="CX18" s="545"/>
      <c r="CY18" s="545"/>
      <c r="CZ18" s="545"/>
      <c r="DA18" s="545"/>
      <c r="DB18" s="545"/>
      <c r="DC18" s="545"/>
      <c r="DD18" s="545"/>
      <c r="DE18" s="545"/>
      <c r="DF18" s="545"/>
      <c r="DG18" s="545"/>
      <c r="DH18" s="545"/>
      <c r="DI18" s="545"/>
      <c r="DJ18" s="545"/>
      <c r="DK18" s="545"/>
      <c r="DL18" s="545"/>
      <c r="DM18" s="545"/>
      <c r="DN18" s="545"/>
      <c r="DO18" s="545"/>
      <c r="DP18" s="545"/>
      <c r="DQ18" s="545"/>
      <c r="DR18" s="545"/>
      <c r="DS18" s="545"/>
      <c r="DT18" s="545"/>
      <c r="DU18" s="545"/>
      <c r="DV18" s="545"/>
      <c r="DW18" s="545"/>
      <c r="DX18" s="545"/>
      <c r="DY18" s="545"/>
      <c r="DZ18" s="545"/>
      <c r="EA18" s="545"/>
      <c r="EB18" s="545"/>
      <c r="EC18" s="545"/>
      <c r="ED18" s="545"/>
      <c r="EE18" s="545"/>
      <c r="EF18" s="545"/>
      <c r="EG18" s="545"/>
      <c r="EH18" s="545"/>
      <c r="EI18" s="545"/>
      <c r="EJ18" s="545"/>
      <c r="EK18" s="545"/>
      <c r="EL18" s="545"/>
      <c r="EM18" s="545"/>
      <c r="EN18" s="545"/>
      <c r="EO18" s="545"/>
      <c r="EP18" s="545"/>
      <c r="EQ18" s="545"/>
      <c r="ER18" s="545"/>
      <c r="ES18" s="545"/>
      <c r="ET18" s="545"/>
      <c r="EU18" s="545"/>
      <c r="EV18" s="545"/>
      <c r="EW18" s="545"/>
      <c r="EX18" s="545"/>
      <c r="EY18" s="545"/>
      <c r="EZ18" s="545"/>
      <c r="FA18" s="545"/>
      <c r="FB18" s="545"/>
      <c r="FC18" s="545"/>
      <c r="FD18" s="545"/>
      <c r="FE18" s="545"/>
    </row>
    <row r="19" spans="1:161" s="24" customFormat="1" ht="18" customHeight="1" hidden="1">
      <c r="A19" s="402"/>
      <c r="B19" s="402"/>
      <c r="C19" s="402"/>
      <c r="D19" s="402"/>
      <c r="E19" s="402"/>
      <c r="F19" s="402"/>
      <c r="G19" s="30"/>
      <c r="H19" s="566" t="s">
        <v>414</v>
      </c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6"/>
      <c r="AT19" s="566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545"/>
      <c r="BV19" s="545"/>
      <c r="BW19" s="545"/>
      <c r="BX19" s="545"/>
      <c r="BY19" s="545"/>
      <c r="BZ19" s="545"/>
      <c r="CA19" s="545"/>
      <c r="CB19" s="545"/>
      <c r="CC19" s="545"/>
      <c r="CD19" s="545"/>
      <c r="CE19" s="545"/>
      <c r="CF19" s="545"/>
      <c r="CG19" s="545"/>
      <c r="CH19" s="545"/>
      <c r="CI19" s="545"/>
      <c r="CJ19" s="545"/>
      <c r="CK19" s="545"/>
      <c r="CL19" s="545"/>
      <c r="CM19" s="545"/>
      <c r="CN19" s="545"/>
      <c r="CO19" s="545"/>
      <c r="CP19" s="545"/>
      <c r="CQ19" s="545"/>
      <c r="CR19" s="545"/>
      <c r="CS19" s="545"/>
      <c r="CT19" s="545"/>
      <c r="CU19" s="545"/>
      <c r="CV19" s="545"/>
      <c r="CW19" s="545"/>
      <c r="CX19" s="545"/>
      <c r="CY19" s="545"/>
      <c r="CZ19" s="545"/>
      <c r="DA19" s="545"/>
      <c r="DB19" s="545"/>
      <c r="DC19" s="545"/>
      <c r="DD19" s="545"/>
      <c r="DE19" s="545"/>
      <c r="DF19" s="545"/>
      <c r="DG19" s="545"/>
      <c r="DH19" s="545"/>
      <c r="DI19" s="545"/>
      <c r="DJ19" s="545"/>
      <c r="DK19" s="545"/>
      <c r="DL19" s="545"/>
      <c r="DM19" s="545"/>
      <c r="DN19" s="545"/>
      <c r="DO19" s="545"/>
      <c r="DP19" s="545"/>
      <c r="DQ19" s="545"/>
      <c r="DR19" s="545"/>
      <c r="DS19" s="545"/>
      <c r="DT19" s="545"/>
      <c r="DU19" s="545"/>
      <c r="DV19" s="545"/>
      <c r="DW19" s="545"/>
      <c r="DX19" s="545"/>
      <c r="DY19" s="545"/>
      <c r="DZ19" s="545"/>
      <c r="EA19" s="545"/>
      <c r="EB19" s="545"/>
      <c r="EC19" s="545"/>
      <c r="ED19" s="545"/>
      <c r="EE19" s="545"/>
      <c r="EF19" s="545"/>
      <c r="EG19" s="545"/>
      <c r="EH19" s="545"/>
      <c r="EI19" s="545"/>
      <c r="EJ19" s="545"/>
      <c r="EK19" s="545"/>
      <c r="EL19" s="545"/>
      <c r="EM19" s="545"/>
      <c r="EN19" s="545"/>
      <c r="EO19" s="545"/>
      <c r="EP19" s="545"/>
      <c r="EQ19" s="545"/>
      <c r="ER19" s="545"/>
      <c r="ES19" s="545"/>
      <c r="ET19" s="545"/>
      <c r="EU19" s="545"/>
      <c r="EV19" s="545"/>
      <c r="EW19" s="545"/>
      <c r="EX19" s="545"/>
      <c r="EY19" s="545"/>
      <c r="EZ19" s="545"/>
      <c r="FA19" s="545"/>
      <c r="FB19" s="545"/>
      <c r="FC19" s="545"/>
      <c r="FD19" s="545"/>
      <c r="FE19" s="545"/>
    </row>
    <row r="20" spans="1:161" s="24" customFormat="1" ht="18" customHeight="1" hidden="1">
      <c r="A20" s="402"/>
      <c r="B20" s="402"/>
      <c r="C20" s="402"/>
      <c r="D20" s="402"/>
      <c r="E20" s="402"/>
      <c r="F20" s="402"/>
      <c r="G20" s="30"/>
      <c r="H20" s="566" t="s">
        <v>415</v>
      </c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6"/>
      <c r="AT20" s="566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545"/>
      <c r="BV20" s="545"/>
      <c r="BW20" s="545"/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5"/>
      <c r="CZ20" s="545"/>
      <c r="DA20" s="545"/>
      <c r="DB20" s="545"/>
      <c r="DC20" s="545"/>
      <c r="DD20" s="545"/>
      <c r="DE20" s="545"/>
      <c r="DF20" s="545"/>
      <c r="DG20" s="545"/>
      <c r="DH20" s="545"/>
      <c r="DI20" s="545"/>
      <c r="DJ20" s="545"/>
      <c r="DK20" s="545"/>
      <c r="DL20" s="545"/>
      <c r="DM20" s="545"/>
      <c r="DN20" s="545"/>
      <c r="DO20" s="545"/>
      <c r="DP20" s="545"/>
      <c r="DQ20" s="545"/>
      <c r="DR20" s="545"/>
      <c r="DS20" s="545"/>
      <c r="DT20" s="545"/>
      <c r="DU20" s="545"/>
      <c r="DV20" s="545"/>
      <c r="DW20" s="545"/>
      <c r="DX20" s="545"/>
      <c r="DY20" s="545"/>
      <c r="DZ20" s="545"/>
      <c r="EA20" s="545"/>
      <c r="EB20" s="545"/>
      <c r="EC20" s="545"/>
      <c r="ED20" s="545"/>
      <c r="EE20" s="545"/>
      <c r="EF20" s="545"/>
      <c r="EG20" s="545"/>
      <c r="EH20" s="545"/>
      <c r="EI20" s="545"/>
      <c r="EJ20" s="545"/>
      <c r="EK20" s="545"/>
      <c r="EL20" s="545"/>
      <c r="EM20" s="545"/>
      <c r="EN20" s="545"/>
      <c r="EO20" s="545"/>
      <c r="EP20" s="545"/>
      <c r="EQ20" s="545"/>
      <c r="ER20" s="545"/>
      <c r="ES20" s="545"/>
      <c r="ET20" s="545"/>
      <c r="EU20" s="545"/>
      <c r="EV20" s="545"/>
      <c r="EW20" s="545"/>
      <c r="EX20" s="545"/>
      <c r="EY20" s="545"/>
      <c r="EZ20" s="545"/>
      <c r="FA20" s="545"/>
      <c r="FB20" s="545"/>
      <c r="FC20" s="545"/>
      <c r="FD20" s="545"/>
      <c r="FE20" s="545"/>
    </row>
    <row r="21" spans="1:161" s="24" customFormat="1" ht="18" customHeight="1" hidden="1">
      <c r="A21" s="402"/>
      <c r="B21" s="402"/>
      <c r="C21" s="402"/>
      <c r="D21" s="402"/>
      <c r="E21" s="402"/>
      <c r="F21" s="402"/>
      <c r="G21" s="30"/>
      <c r="H21" s="566" t="s">
        <v>416</v>
      </c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6"/>
      <c r="AG21" s="566"/>
      <c r="AH21" s="566"/>
      <c r="AI21" s="566"/>
      <c r="AJ21" s="566"/>
      <c r="AK21" s="566"/>
      <c r="AL21" s="566"/>
      <c r="AM21" s="566"/>
      <c r="AN21" s="566"/>
      <c r="AO21" s="566"/>
      <c r="AP21" s="566"/>
      <c r="AQ21" s="566"/>
      <c r="AR21" s="566"/>
      <c r="AS21" s="566"/>
      <c r="AT21" s="566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5"/>
      <c r="CP21" s="545"/>
      <c r="CQ21" s="545"/>
      <c r="CR21" s="545"/>
      <c r="CS21" s="545"/>
      <c r="CT21" s="545"/>
      <c r="CU21" s="545"/>
      <c r="CV21" s="545"/>
      <c r="CW21" s="545"/>
      <c r="CX21" s="545"/>
      <c r="CY21" s="545"/>
      <c r="CZ21" s="545"/>
      <c r="DA21" s="545"/>
      <c r="DB21" s="545"/>
      <c r="DC21" s="545"/>
      <c r="DD21" s="545"/>
      <c r="DE21" s="545"/>
      <c r="DF21" s="545"/>
      <c r="DG21" s="545"/>
      <c r="DH21" s="545"/>
      <c r="DI21" s="545"/>
      <c r="DJ21" s="545"/>
      <c r="DK21" s="545"/>
      <c r="DL21" s="545"/>
      <c r="DM21" s="545"/>
      <c r="DN21" s="545"/>
      <c r="DO21" s="545"/>
      <c r="DP21" s="545"/>
      <c r="DQ21" s="545"/>
      <c r="DR21" s="545"/>
      <c r="DS21" s="545"/>
      <c r="DT21" s="545"/>
      <c r="DU21" s="545"/>
      <c r="DV21" s="545"/>
      <c r="DW21" s="545"/>
      <c r="DX21" s="545"/>
      <c r="DY21" s="545"/>
      <c r="DZ21" s="545"/>
      <c r="EA21" s="545"/>
      <c r="EB21" s="545"/>
      <c r="EC21" s="545"/>
      <c r="ED21" s="545"/>
      <c r="EE21" s="545"/>
      <c r="EF21" s="545"/>
      <c r="EG21" s="545"/>
      <c r="EH21" s="545"/>
      <c r="EI21" s="545"/>
      <c r="EJ21" s="545"/>
      <c r="EK21" s="545"/>
      <c r="EL21" s="545"/>
      <c r="EM21" s="545"/>
      <c r="EN21" s="545"/>
      <c r="EO21" s="545"/>
      <c r="EP21" s="545"/>
      <c r="EQ21" s="545"/>
      <c r="ER21" s="545"/>
      <c r="ES21" s="545"/>
      <c r="ET21" s="545"/>
      <c r="EU21" s="545"/>
      <c r="EV21" s="545"/>
      <c r="EW21" s="545"/>
      <c r="EX21" s="545"/>
      <c r="EY21" s="545"/>
      <c r="EZ21" s="545"/>
      <c r="FA21" s="545"/>
      <c r="FB21" s="545"/>
      <c r="FC21" s="545"/>
      <c r="FD21" s="545"/>
      <c r="FE21" s="545"/>
    </row>
    <row r="22" spans="1:161" s="24" customFormat="1" ht="15" customHeight="1" hidden="1">
      <c r="A22" s="402"/>
      <c r="B22" s="402"/>
      <c r="C22" s="402"/>
      <c r="D22" s="402"/>
      <c r="E22" s="402"/>
      <c r="F22" s="402"/>
      <c r="G22" s="30"/>
      <c r="H22" s="566" t="s">
        <v>417</v>
      </c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6"/>
      <c r="AS22" s="566"/>
      <c r="AT22" s="566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545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45"/>
      <c r="CK22" s="545"/>
      <c r="CL22" s="545"/>
      <c r="CM22" s="545"/>
      <c r="CN22" s="545"/>
      <c r="CO22" s="545"/>
      <c r="CP22" s="545"/>
      <c r="CQ22" s="545"/>
      <c r="CR22" s="545"/>
      <c r="CS22" s="545"/>
      <c r="CT22" s="545"/>
      <c r="CU22" s="545"/>
      <c r="CV22" s="545"/>
      <c r="CW22" s="545"/>
      <c r="CX22" s="545"/>
      <c r="CY22" s="545"/>
      <c r="CZ22" s="545"/>
      <c r="DA22" s="545"/>
      <c r="DB22" s="545"/>
      <c r="DC22" s="545"/>
      <c r="DD22" s="545"/>
      <c r="DE22" s="545"/>
      <c r="DF22" s="545"/>
      <c r="DG22" s="545"/>
      <c r="DH22" s="545"/>
      <c r="DI22" s="545"/>
      <c r="DJ22" s="545"/>
      <c r="DK22" s="545"/>
      <c r="DL22" s="545"/>
      <c r="DM22" s="545"/>
      <c r="DN22" s="545"/>
      <c r="DO22" s="545"/>
      <c r="DP22" s="545"/>
      <c r="DQ22" s="545"/>
      <c r="DR22" s="545"/>
      <c r="DS22" s="545"/>
      <c r="DT22" s="545"/>
      <c r="DU22" s="545"/>
      <c r="DV22" s="545"/>
      <c r="DW22" s="545"/>
      <c r="DX22" s="545"/>
      <c r="DY22" s="545"/>
      <c r="DZ22" s="545"/>
      <c r="EA22" s="545"/>
      <c r="EB22" s="545"/>
      <c r="EC22" s="545"/>
      <c r="ED22" s="545"/>
      <c r="EE22" s="545"/>
      <c r="EF22" s="545"/>
      <c r="EG22" s="545"/>
      <c r="EH22" s="545"/>
      <c r="EI22" s="545"/>
      <c r="EJ22" s="545"/>
      <c r="EK22" s="545"/>
      <c r="EL22" s="545"/>
      <c r="EM22" s="545"/>
      <c r="EN22" s="545"/>
      <c r="EO22" s="545"/>
      <c r="EP22" s="545"/>
      <c r="EQ22" s="545"/>
      <c r="ER22" s="545"/>
      <c r="ES22" s="545"/>
      <c r="ET22" s="545"/>
      <c r="EU22" s="545"/>
      <c r="EV22" s="545"/>
      <c r="EW22" s="545"/>
      <c r="EX22" s="545"/>
      <c r="EY22" s="545"/>
      <c r="EZ22" s="545"/>
      <c r="FA22" s="545"/>
      <c r="FB22" s="545"/>
      <c r="FC22" s="545"/>
      <c r="FD22" s="545"/>
      <c r="FE22" s="545"/>
    </row>
    <row r="23" spans="1:161" s="24" customFormat="1" ht="15">
      <c r="A23" s="402"/>
      <c r="B23" s="402"/>
      <c r="C23" s="402"/>
      <c r="D23" s="402"/>
      <c r="E23" s="402"/>
      <c r="F23" s="402"/>
      <c r="G23" s="30"/>
      <c r="H23" s="566" t="s">
        <v>813</v>
      </c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/>
      <c r="AQ23" s="566"/>
      <c r="AR23" s="566"/>
      <c r="AS23" s="566"/>
      <c r="AT23" s="566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5"/>
      <c r="DA23" s="545"/>
      <c r="DB23" s="545"/>
      <c r="DC23" s="545"/>
      <c r="DD23" s="545"/>
      <c r="DE23" s="545"/>
      <c r="DF23" s="545"/>
      <c r="DG23" s="545"/>
      <c r="DH23" s="545"/>
      <c r="DI23" s="545"/>
      <c r="DJ23" s="545"/>
      <c r="DK23" s="545"/>
      <c r="DL23" s="545"/>
      <c r="DM23" s="545"/>
      <c r="DN23" s="545"/>
      <c r="DO23" s="545"/>
      <c r="DP23" s="545"/>
      <c r="DQ23" s="545"/>
      <c r="DR23" s="545"/>
      <c r="DS23" s="545"/>
      <c r="DT23" s="545"/>
      <c r="DU23" s="545"/>
      <c r="DV23" s="545"/>
      <c r="DW23" s="545"/>
      <c r="DX23" s="545"/>
      <c r="DY23" s="545"/>
      <c r="DZ23" s="545"/>
      <c r="EA23" s="545"/>
      <c r="EB23" s="545"/>
      <c r="EC23" s="545"/>
      <c r="ED23" s="545"/>
      <c r="EE23" s="545"/>
      <c r="EF23" s="545"/>
      <c r="EG23" s="545"/>
      <c r="EH23" s="545"/>
      <c r="EI23" s="545"/>
      <c r="EJ23" s="545"/>
      <c r="EK23" s="545"/>
      <c r="EL23" s="545"/>
      <c r="EM23" s="545"/>
      <c r="EN23" s="545"/>
      <c r="EO23" s="545"/>
      <c r="EP23" s="545"/>
      <c r="EQ23" s="545"/>
      <c r="ER23" s="545"/>
      <c r="ES23" s="545"/>
      <c r="ET23" s="545"/>
      <c r="EU23" s="545"/>
      <c r="EV23" s="545"/>
      <c r="EW23" s="545"/>
      <c r="EX23" s="545"/>
      <c r="EY23" s="545"/>
      <c r="EZ23" s="545"/>
      <c r="FA23" s="545"/>
      <c r="FB23" s="545"/>
      <c r="FC23" s="545"/>
      <c r="FD23" s="545"/>
      <c r="FE23" s="545"/>
    </row>
    <row r="24" spans="1:161" s="24" customFormat="1" ht="15">
      <c r="A24" s="402" t="s">
        <v>215</v>
      </c>
      <c r="B24" s="402"/>
      <c r="C24" s="402"/>
      <c r="D24" s="402"/>
      <c r="E24" s="402"/>
      <c r="F24" s="402"/>
      <c r="G24" s="30"/>
      <c r="H24" s="566" t="s">
        <v>418</v>
      </c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545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45"/>
      <c r="CK24" s="545"/>
      <c r="CL24" s="545"/>
      <c r="CM24" s="545"/>
      <c r="CN24" s="545"/>
      <c r="CO24" s="545"/>
      <c r="CP24" s="545"/>
      <c r="CQ24" s="545"/>
      <c r="CR24" s="545"/>
      <c r="CS24" s="545"/>
      <c r="CT24" s="545"/>
      <c r="CU24" s="545"/>
      <c r="CV24" s="545"/>
      <c r="CW24" s="545"/>
      <c r="CX24" s="545"/>
      <c r="CY24" s="545"/>
      <c r="CZ24" s="545"/>
      <c r="DA24" s="545"/>
      <c r="DB24" s="545"/>
      <c r="DC24" s="545"/>
      <c r="DD24" s="545"/>
      <c r="DE24" s="545"/>
      <c r="DF24" s="545"/>
      <c r="DG24" s="545"/>
      <c r="DH24" s="545"/>
      <c r="DI24" s="545"/>
      <c r="DJ24" s="545"/>
      <c r="DK24" s="545"/>
      <c r="DL24" s="545"/>
      <c r="DM24" s="545"/>
      <c r="DN24" s="545"/>
      <c r="DO24" s="545"/>
      <c r="DP24" s="545"/>
      <c r="DQ24" s="545"/>
      <c r="DR24" s="545"/>
      <c r="DS24" s="545"/>
      <c r="DT24" s="545"/>
      <c r="DU24" s="545"/>
      <c r="DV24" s="545"/>
      <c r="DW24" s="545"/>
      <c r="DX24" s="545"/>
      <c r="DY24" s="545"/>
      <c r="DZ24" s="545"/>
      <c r="EA24" s="545"/>
      <c r="EB24" s="545"/>
      <c r="EC24" s="545"/>
      <c r="ED24" s="545"/>
      <c r="EE24" s="545"/>
      <c r="EF24" s="545"/>
      <c r="EG24" s="545"/>
      <c r="EH24" s="545"/>
      <c r="EI24" s="545"/>
      <c r="EJ24" s="545"/>
      <c r="EK24" s="545"/>
      <c r="EL24" s="545"/>
      <c r="EM24" s="545"/>
      <c r="EN24" s="545"/>
      <c r="EO24" s="545"/>
      <c r="EP24" s="545"/>
      <c r="EQ24" s="545"/>
      <c r="ER24" s="545"/>
      <c r="ES24" s="545"/>
      <c r="ET24" s="545"/>
      <c r="EU24" s="545"/>
      <c r="EV24" s="545"/>
      <c r="EW24" s="545"/>
      <c r="EX24" s="545"/>
      <c r="EY24" s="545"/>
      <c r="EZ24" s="545"/>
      <c r="FA24" s="545"/>
      <c r="FB24" s="545"/>
      <c r="FC24" s="545"/>
      <c r="FD24" s="545"/>
      <c r="FE24" s="545"/>
    </row>
    <row r="25" spans="1:161" s="24" customFormat="1" ht="15">
      <c r="A25" s="402"/>
      <c r="B25" s="402"/>
      <c r="C25" s="402"/>
      <c r="D25" s="402"/>
      <c r="E25" s="402"/>
      <c r="F25" s="402"/>
      <c r="G25" s="30"/>
      <c r="H25" s="566" t="s">
        <v>813</v>
      </c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6"/>
      <c r="AP25" s="566"/>
      <c r="AQ25" s="566"/>
      <c r="AR25" s="566"/>
      <c r="AS25" s="566"/>
      <c r="AT25" s="566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5"/>
      <c r="DB25" s="545"/>
      <c r="DC25" s="545"/>
      <c r="DD25" s="545"/>
      <c r="DE25" s="545"/>
      <c r="DF25" s="545"/>
      <c r="DG25" s="545"/>
      <c r="DH25" s="545"/>
      <c r="DI25" s="545"/>
      <c r="DJ25" s="545"/>
      <c r="DK25" s="545"/>
      <c r="DL25" s="545"/>
      <c r="DM25" s="545"/>
      <c r="DN25" s="545"/>
      <c r="DO25" s="545"/>
      <c r="DP25" s="545"/>
      <c r="DQ25" s="545"/>
      <c r="DR25" s="545"/>
      <c r="DS25" s="545"/>
      <c r="DT25" s="545"/>
      <c r="DU25" s="545"/>
      <c r="DV25" s="545"/>
      <c r="DW25" s="545"/>
      <c r="DX25" s="545"/>
      <c r="DY25" s="545"/>
      <c r="DZ25" s="545"/>
      <c r="EA25" s="545"/>
      <c r="EB25" s="545"/>
      <c r="EC25" s="545"/>
      <c r="ED25" s="545"/>
      <c r="EE25" s="545"/>
      <c r="EF25" s="545"/>
      <c r="EG25" s="545"/>
      <c r="EH25" s="545"/>
      <c r="EI25" s="545"/>
      <c r="EJ25" s="545"/>
      <c r="EK25" s="545"/>
      <c r="EL25" s="545"/>
      <c r="EM25" s="545"/>
      <c r="EN25" s="545"/>
      <c r="EO25" s="545"/>
      <c r="EP25" s="545"/>
      <c r="EQ25" s="545"/>
      <c r="ER25" s="545"/>
      <c r="ES25" s="545"/>
      <c r="ET25" s="545"/>
      <c r="EU25" s="545"/>
      <c r="EV25" s="545"/>
      <c r="EW25" s="545"/>
      <c r="EX25" s="545"/>
      <c r="EY25" s="545"/>
      <c r="EZ25" s="545"/>
      <c r="FA25" s="545"/>
      <c r="FB25" s="545"/>
      <c r="FC25" s="545"/>
      <c r="FD25" s="545"/>
      <c r="FE25" s="545"/>
    </row>
    <row r="26" spans="1:161" s="24" customFormat="1" ht="74.25" customHeight="1">
      <c r="A26" s="402" t="s">
        <v>419</v>
      </c>
      <c r="B26" s="402"/>
      <c r="C26" s="402"/>
      <c r="D26" s="402"/>
      <c r="E26" s="402"/>
      <c r="F26" s="402"/>
      <c r="G26" s="30"/>
      <c r="H26" s="566" t="s">
        <v>420</v>
      </c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6"/>
      <c r="AS26" s="566"/>
      <c r="AT26" s="567"/>
      <c r="AU26" s="408">
        <f>AU17</f>
        <v>25525.6417925641</v>
      </c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5">
        <f>BH16</f>
        <v>15.353</v>
      </c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>
        <v>3.2</v>
      </c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5"/>
      <c r="CZ26" s="545"/>
      <c r="DA26" s="545"/>
      <c r="DB26" s="545"/>
      <c r="DC26" s="545"/>
      <c r="DD26" s="545"/>
      <c r="DE26" s="545"/>
      <c r="DF26" s="545"/>
      <c r="DG26" s="545"/>
      <c r="DH26" s="408">
        <f>DH16</f>
        <v>726.603561360262</v>
      </c>
      <c r="DI26" s="545"/>
      <c r="DJ26" s="545"/>
      <c r="DK26" s="545"/>
      <c r="DL26" s="545"/>
      <c r="DM26" s="545"/>
      <c r="DN26" s="545"/>
      <c r="DO26" s="545"/>
      <c r="DP26" s="545"/>
      <c r="DQ26" s="545"/>
      <c r="DR26" s="545"/>
      <c r="DS26" s="545"/>
      <c r="DT26" s="408">
        <f>DT17</f>
        <v>1719.4773858244596</v>
      </c>
      <c r="DU26" s="545"/>
      <c r="DV26" s="545"/>
      <c r="DW26" s="545"/>
      <c r="DX26" s="545"/>
      <c r="DY26" s="545"/>
      <c r="DZ26" s="545"/>
      <c r="EA26" s="545"/>
      <c r="EB26" s="545"/>
      <c r="EC26" s="545"/>
      <c r="ED26" s="545"/>
      <c r="EE26" s="545"/>
      <c r="EF26" s="545"/>
      <c r="EG26" s="545"/>
      <c r="EH26" s="545"/>
      <c r="EI26" s="545"/>
      <c r="EJ26" s="545"/>
      <c r="EK26" s="545"/>
      <c r="EL26" s="545"/>
      <c r="EM26" s="545"/>
      <c r="EN26" s="545"/>
      <c r="EO26" s="545"/>
      <c r="EP26" s="545"/>
      <c r="EQ26" s="545"/>
      <c r="ER26" s="545"/>
      <c r="ES26" s="545"/>
      <c r="ET26" s="545"/>
      <c r="EU26" s="545"/>
      <c r="EV26" s="545"/>
      <c r="EW26" s="545"/>
      <c r="EX26" s="545"/>
      <c r="EY26" s="545"/>
      <c r="EZ26" s="545"/>
      <c r="FA26" s="545"/>
      <c r="FB26" s="545"/>
      <c r="FC26" s="545"/>
      <c r="FD26" s="545"/>
      <c r="FE26" s="545"/>
    </row>
    <row r="27" spans="1:161" s="24" customFormat="1" ht="19.5" customHeight="1">
      <c r="A27" s="402"/>
      <c r="B27" s="402"/>
      <c r="C27" s="402"/>
      <c r="D27" s="402"/>
      <c r="E27" s="402"/>
      <c r="F27" s="402"/>
      <c r="G27" s="30"/>
      <c r="H27" s="566" t="s">
        <v>412</v>
      </c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566"/>
      <c r="AS27" s="566"/>
      <c r="AT27" s="566"/>
      <c r="AU27" s="408">
        <f>AU26</f>
        <v>25525.6417925641</v>
      </c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545">
        <f>BH26</f>
        <v>15.353</v>
      </c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5"/>
      <c r="BZ27" s="545"/>
      <c r="CA27" s="545"/>
      <c r="CB27" s="545"/>
      <c r="CC27" s="545"/>
      <c r="CD27" s="545"/>
      <c r="CE27" s="545"/>
      <c r="CF27" s="545"/>
      <c r="CG27" s="545">
        <v>3.2</v>
      </c>
      <c r="CH27" s="545"/>
      <c r="CI27" s="545"/>
      <c r="CJ27" s="545"/>
      <c r="CK27" s="545"/>
      <c r="CL27" s="545"/>
      <c r="CM27" s="545"/>
      <c r="CN27" s="545"/>
      <c r="CO27" s="545"/>
      <c r="CP27" s="545"/>
      <c r="CQ27" s="545"/>
      <c r="CR27" s="545"/>
      <c r="CS27" s="545"/>
      <c r="CT27" s="545"/>
      <c r="CU27" s="545"/>
      <c r="CV27" s="545"/>
      <c r="CW27" s="545"/>
      <c r="CX27" s="545"/>
      <c r="CY27" s="545"/>
      <c r="CZ27" s="545"/>
      <c r="DA27" s="545"/>
      <c r="DB27" s="545"/>
      <c r="DC27" s="545"/>
      <c r="DD27" s="545"/>
      <c r="DE27" s="545"/>
      <c r="DF27" s="545"/>
      <c r="DG27" s="545"/>
      <c r="DH27" s="408">
        <f>DH17</f>
        <v>726.603561360262</v>
      </c>
      <c r="DI27" s="545"/>
      <c r="DJ27" s="545"/>
      <c r="DK27" s="545"/>
      <c r="DL27" s="545"/>
      <c r="DM27" s="545"/>
      <c r="DN27" s="545"/>
      <c r="DO27" s="545"/>
      <c r="DP27" s="545"/>
      <c r="DQ27" s="545"/>
      <c r="DR27" s="545"/>
      <c r="DS27" s="545"/>
      <c r="DT27" s="408">
        <f>DT26</f>
        <v>1719.4773858244596</v>
      </c>
      <c r="DU27" s="545"/>
      <c r="DV27" s="545"/>
      <c r="DW27" s="545"/>
      <c r="DX27" s="545"/>
      <c r="DY27" s="545"/>
      <c r="DZ27" s="545"/>
      <c r="EA27" s="545"/>
      <c r="EB27" s="545"/>
      <c r="EC27" s="545"/>
      <c r="ED27" s="545"/>
      <c r="EE27" s="545"/>
      <c r="EF27" s="545"/>
      <c r="EG27" s="545"/>
      <c r="EH27" s="545"/>
      <c r="EI27" s="545"/>
      <c r="EJ27" s="545"/>
      <c r="EK27" s="545"/>
      <c r="EL27" s="545"/>
      <c r="EM27" s="545"/>
      <c r="EN27" s="545"/>
      <c r="EO27" s="545"/>
      <c r="EP27" s="545"/>
      <c r="EQ27" s="545"/>
      <c r="ER27" s="545"/>
      <c r="ES27" s="545"/>
      <c r="ET27" s="545"/>
      <c r="EU27" s="545"/>
      <c r="EV27" s="545"/>
      <c r="EW27" s="545"/>
      <c r="EX27" s="545"/>
      <c r="EY27" s="545"/>
      <c r="EZ27" s="545"/>
      <c r="FA27" s="545"/>
      <c r="FB27" s="545"/>
      <c r="FC27" s="545"/>
      <c r="FD27" s="545"/>
      <c r="FE27" s="545"/>
    </row>
    <row r="28" spans="1:161" s="24" customFormat="1" ht="18" customHeight="1" hidden="1">
      <c r="A28" s="402"/>
      <c r="B28" s="402"/>
      <c r="C28" s="402"/>
      <c r="D28" s="402"/>
      <c r="E28" s="402"/>
      <c r="F28" s="402"/>
      <c r="G28" s="30"/>
      <c r="H28" s="566" t="s">
        <v>413</v>
      </c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566"/>
      <c r="AS28" s="566"/>
      <c r="AT28" s="566"/>
      <c r="AU28" s="545"/>
      <c r="AV28" s="545"/>
      <c r="AW28" s="545"/>
      <c r="AX28" s="545"/>
      <c r="AY28" s="545"/>
      <c r="AZ28" s="545"/>
      <c r="BA28" s="545"/>
      <c r="BB28" s="545"/>
      <c r="BC28" s="545"/>
      <c r="BD28" s="545"/>
      <c r="BE28" s="545"/>
      <c r="BF28" s="545"/>
      <c r="BG28" s="545"/>
      <c r="BH28" s="545"/>
      <c r="BI28" s="545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  <c r="BV28" s="545"/>
      <c r="BW28" s="545"/>
      <c r="BX28" s="545"/>
      <c r="BY28" s="545"/>
      <c r="BZ28" s="545"/>
      <c r="CA28" s="545"/>
      <c r="CB28" s="545"/>
      <c r="CC28" s="545"/>
      <c r="CD28" s="545"/>
      <c r="CE28" s="545"/>
      <c r="CF28" s="545"/>
      <c r="CG28" s="545"/>
      <c r="CH28" s="545"/>
      <c r="CI28" s="545"/>
      <c r="CJ28" s="545"/>
      <c r="CK28" s="545"/>
      <c r="CL28" s="545"/>
      <c r="CM28" s="545"/>
      <c r="CN28" s="545"/>
      <c r="CO28" s="545"/>
      <c r="CP28" s="545"/>
      <c r="CQ28" s="545"/>
      <c r="CR28" s="545"/>
      <c r="CS28" s="545"/>
      <c r="CT28" s="545"/>
      <c r="CU28" s="545"/>
      <c r="CV28" s="545"/>
      <c r="CW28" s="545"/>
      <c r="CX28" s="545"/>
      <c r="CY28" s="545"/>
      <c r="CZ28" s="545"/>
      <c r="DA28" s="545"/>
      <c r="DB28" s="545"/>
      <c r="DC28" s="545"/>
      <c r="DD28" s="545"/>
      <c r="DE28" s="545"/>
      <c r="DF28" s="545"/>
      <c r="DG28" s="545"/>
      <c r="DH28" s="545"/>
      <c r="DI28" s="545"/>
      <c r="DJ28" s="545"/>
      <c r="DK28" s="545"/>
      <c r="DL28" s="545"/>
      <c r="DM28" s="545"/>
      <c r="DN28" s="545"/>
      <c r="DO28" s="545"/>
      <c r="DP28" s="545"/>
      <c r="DQ28" s="545"/>
      <c r="DR28" s="545"/>
      <c r="DS28" s="545"/>
      <c r="DT28" s="545"/>
      <c r="DU28" s="545"/>
      <c r="DV28" s="545"/>
      <c r="DW28" s="545"/>
      <c r="DX28" s="545"/>
      <c r="DY28" s="545"/>
      <c r="DZ28" s="545"/>
      <c r="EA28" s="545"/>
      <c r="EB28" s="545"/>
      <c r="EC28" s="545"/>
      <c r="ED28" s="545"/>
      <c r="EE28" s="545"/>
      <c r="EF28" s="545"/>
      <c r="EG28" s="545"/>
      <c r="EH28" s="545"/>
      <c r="EI28" s="545"/>
      <c r="EJ28" s="545"/>
      <c r="EK28" s="545"/>
      <c r="EL28" s="545"/>
      <c r="EM28" s="545"/>
      <c r="EN28" s="545"/>
      <c r="EO28" s="545"/>
      <c r="EP28" s="545"/>
      <c r="EQ28" s="545"/>
      <c r="ER28" s="545"/>
      <c r="ES28" s="545"/>
      <c r="ET28" s="545"/>
      <c r="EU28" s="545"/>
      <c r="EV28" s="545"/>
      <c r="EW28" s="545"/>
      <c r="EX28" s="545"/>
      <c r="EY28" s="545"/>
      <c r="EZ28" s="545"/>
      <c r="FA28" s="545"/>
      <c r="FB28" s="545"/>
      <c r="FC28" s="545"/>
      <c r="FD28" s="545"/>
      <c r="FE28" s="545"/>
    </row>
    <row r="29" spans="1:161" s="24" customFormat="1" ht="18" customHeight="1" hidden="1">
      <c r="A29" s="402"/>
      <c r="B29" s="402"/>
      <c r="C29" s="402"/>
      <c r="D29" s="402"/>
      <c r="E29" s="402"/>
      <c r="F29" s="402"/>
      <c r="G29" s="30"/>
      <c r="H29" s="566" t="s">
        <v>414</v>
      </c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  <c r="AO29" s="566"/>
      <c r="AP29" s="566"/>
      <c r="AQ29" s="566"/>
      <c r="AR29" s="566"/>
      <c r="AS29" s="566"/>
      <c r="AT29" s="566"/>
      <c r="AU29" s="545"/>
      <c r="AV29" s="545"/>
      <c r="AW29" s="545"/>
      <c r="AX29" s="545"/>
      <c r="AY29" s="545"/>
      <c r="AZ29" s="545"/>
      <c r="BA29" s="545"/>
      <c r="BB29" s="545"/>
      <c r="BC29" s="545"/>
      <c r="BD29" s="545"/>
      <c r="BE29" s="545"/>
      <c r="BF29" s="545"/>
      <c r="BG29" s="545"/>
      <c r="BH29" s="545"/>
      <c r="BI29" s="545"/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545"/>
      <c r="BU29" s="545"/>
      <c r="BV29" s="545"/>
      <c r="BW29" s="545"/>
      <c r="BX29" s="545"/>
      <c r="BY29" s="545"/>
      <c r="BZ29" s="545"/>
      <c r="CA29" s="545"/>
      <c r="CB29" s="545"/>
      <c r="CC29" s="545"/>
      <c r="CD29" s="545"/>
      <c r="CE29" s="545"/>
      <c r="CF29" s="545"/>
      <c r="CG29" s="545"/>
      <c r="CH29" s="545"/>
      <c r="CI29" s="545"/>
      <c r="CJ29" s="545"/>
      <c r="CK29" s="545"/>
      <c r="CL29" s="545"/>
      <c r="CM29" s="545"/>
      <c r="CN29" s="545"/>
      <c r="CO29" s="545"/>
      <c r="CP29" s="545"/>
      <c r="CQ29" s="545"/>
      <c r="CR29" s="545"/>
      <c r="CS29" s="545"/>
      <c r="CT29" s="545"/>
      <c r="CU29" s="545"/>
      <c r="CV29" s="545"/>
      <c r="CW29" s="545"/>
      <c r="CX29" s="545"/>
      <c r="CY29" s="545"/>
      <c r="CZ29" s="545"/>
      <c r="DA29" s="545"/>
      <c r="DB29" s="545"/>
      <c r="DC29" s="545"/>
      <c r="DD29" s="545"/>
      <c r="DE29" s="545"/>
      <c r="DF29" s="545"/>
      <c r="DG29" s="545"/>
      <c r="DH29" s="545"/>
      <c r="DI29" s="545"/>
      <c r="DJ29" s="545"/>
      <c r="DK29" s="545"/>
      <c r="DL29" s="545"/>
      <c r="DM29" s="545"/>
      <c r="DN29" s="545"/>
      <c r="DO29" s="545"/>
      <c r="DP29" s="545"/>
      <c r="DQ29" s="545"/>
      <c r="DR29" s="545"/>
      <c r="DS29" s="545"/>
      <c r="DT29" s="545"/>
      <c r="DU29" s="545"/>
      <c r="DV29" s="545"/>
      <c r="DW29" s="545"/>
      <c r="DX29" s="545"/>
      <c r="DY29" s="545"/>
      <c r="DZ29" s="545"/>
      <c r="EA29" s="545"/>
      <c r="EB29" s="545"/>
      <c r="EC29" s="545"/>
      <c r="ED29" s="545"/>
      <c r="EE29" s="545"/>
      <c r="EF29" s="545"/>
      <c r="EG29" s="545"/>
      <c r="EH29" s="545"/>
      <c r="EI29" s="545"/>
      <c r="EJ29" s="545"/>
      <c r="EK29" s="545"/>
      <c r="EL29" s="545"/>
      <c r="EM29" s="545"/>
      <c r="EN29" s="545"/>
      <c r="EO29" s="545"/>
      <c r="EP29" s="545"/>
      <c r="EQ29" s="545"/>
      <c r="ER29" s="545"/>
      <c r="ES29" s="545"/>
      <c r="ET29" s="545"/>
      <c r="EU29" s="545"/>
      <c r="EV29" s="545"/>
      <c r="EW29" s="545"/>
      <c r="EX29" s="545"/>
      <c r="EY29" s="545"/>
      <c r="EZ29" s="545"/>
      <c r="FA29" s="545"/>
      <c r="FB29" s="545"/>
      <c r="FC29" s="545"/>
      <c r="FD29" s="545"/>
      <c r="FE29" s="545"/>
    </row>
    <row r="30" spans="1:161" s="24" customFormat="1" ht="15" customHeight="1" hidden="1">
      <c r="A30" s="402"/>
      <c r="B30" s="402"/>
      <c r="C30" s="402"/>
      <c r="D30" s="402"/>
      <c r="E30" s="402"/>
      <c r="F30" s="402"/>
      <c r="G30" s="30"/>
      <c r="H30" s="566" t="s">
        <v>415</v>
      </c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6"/>
      <c r="AT30" s="566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5"/>
      <c r="CV30" s="545"/>
      <c r="CW30" s="545"/>
      <c r="CX30" s="545"/>
      <c r="CY30" s="545"/>
      <c r="CZ30" s="545"/>
      <c r="DA30" s="545"/>
      <c r="DB30" s="545"/>
      <c r="DC30" s="545"/>
      <c r="DD30" s="545"/>
      <c r="DE30" s="545"/>
      <c r="DF30" s="545"/>
      <c r="DG30" s="545"/>
      <c r="DH30" s="545"/>
      <c r="DI30" s="545"/>
      <c r="DJ30" s="545"/>
      <c r="DK30" s="545"/>
      <c r="DL30" s="545"/>
      <c r="DM30" s="545"/>
      <c r="DN30" s="545"/>
      <c r="DO30" s="545"/>
      <c r="DP30" s="545"/>
      <c r="DQ30" s="545"/>
      <c r="DR30" s="545"/>
      <c r="DS30" s="545"/>
      <c r="DT30" s="545"/>
      <c r="DU30" s="545"/>
      <c r="DV30" s="545"/>
      <c r="DW30" s="545"/>
      <c r="DX30" s="545"/>
      <c r="DY30" s="545"/>
      <c r="DZ30" s="545"/>
      <c r="EA30" s="545"/>
      <c r="EB30" s="545"/>
      <c r="EC30" s="545"/>
      <c r="ED30" s="545"/>
      <c r="EE30" s="545"/>
      <c r="EF30" s="545"/>
      <c r="EG30" s="545"/>
      <c r="EH30" s="545"/>
      <c r="EI30" s="545"/>
      <c r="EJ30" s="545"/>
      <c r="EK30" s="545"/>
      <c r="EL30" s="545"/>
      <c r="EM30" s="545"/>
      <c r="EN30" s="545"/>
      <c r="EO30" s="545"/>
      <c r="EP30" s="545"/>
      <c r="EQ30" s="545"/>
      <c r="ER30" s="545"/>
      <c r="ES30" s="545"/>
      <c r="ET30" s="545"/>
      <c r="EU30" s="545"/>
      <c r="EV30" s="545"/>
      <c r="EW30" s="545"/>
      <c r="EX30" s="545"/>
      <c r="EY30" s="545"/>
      <c r="EZ30" s="545"/>
      <c r="FA30" s="545"/>
      <c r="FB30" s="545"/>
      <c r="FC30" s="545"/>
      <c r="FD30" s="545"/>
      <c r="FE30" s="545"/>
    </row>
    <row r="31" spans="1:161" s="24" customFormat="1" ht="18" customHeight="1" hidden="1">
      <c r="A31" s="402"/>
      <c r="B31" s="402"/>
      <c r="C31" s="402"/>
      <c r="D31" s="402"/>
      <c r="E31" s="402"/>
      <c r="F31" s="402"/>
      <c r="G31" s="30"/>
      <c r="H31" s="566" t="s">
        <v>416</v>
      </c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566"/>
      <c r="AS31" s="566"/>
      <c r="AT31" s="566"/>
      <c r="AU31" s="545"/>
      <c r="AV31" s="545"/>
      <c r="AW31" s="545"/>
      <c r="AX31" s="545"/>
      <c r="AY31" s="545"/>
      <c r="AZ31" s="545"/>
      <c r="BA31" s="545"/>
      <c r="BB31" s="545"/>
      <c r="BC31" s="545"/>
      <c r="BD31" s="545"/>
      <c r="BE31" s="545"/>
      <c r="BF31" s="545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5"/>
      <c r="BV31" s="545"/>
      <c r="BW31" s="545"/>
      <c r="BX31" s="545"/>
      <c r="BY31" s="545"/>
      <c r="BZ31" s="545"/>
      <c r="CA31" s="545"/>
      <c r="CB31" s="545"/>
      <c r="CC31" s="545"/>
      <c r="CD31" s="545"/>
      <c r="CE31" s="545"/>
      <c r="CF31" s="545"/>
      <c r="CG31" s="545"/>
      <c r="CH31" s="545"/>
      <c r="CI31" s="545"/>
      <c r="CJ31" s="545"/>
      <c r="CK31" s="545"/>
      <c r="CL31" s="545"/>
      <c r="CM31" s="545"/>
      <c r="CN31" s="545"/>
      <c r="CO31" s="545"/>
      <c r="CP31" s="545"/>
      <c r="CQ31" s="545"/>
      <c r="CR31" s="545"/>
      <c r="CS31" s="545"/>
      <c r="CT31" s="545"/>
      <c r="CU31" s="545"/>
      <c r="CV31" s="545"/>
      <c r="CW31" s="545"/>
      <c r="CX31" s="545"/>
      <c r="CY31" s="545"/>
      <c r="CZ31" s="545"/>
      <c r="DA31" s="545"/>
      <c r="DB31" s="545"/>
      <c r="DC31" s="545"/>
      <c r="DD31" s="545"/>
      <c r="DE31" s="545"/>
      <c r="DF31" s="545"/>
      <c r="DG31" s="545"/>
      <c r="DH31" s="545"/>
      <c r="DI31" s="545"/>
      <c r="DJ31" s="545"/>
      <c r="DK31" s="545"/>
      <c r="DL31" s="545"/>
      <c r="DM31" s="545"/>
      <c r="DN31" s="545"/>
      <c r="DO31" s="545"/>
      <c r="DP31" s="545"/>
      <c r="DQ31" s="545"/>
      <c r="DR31" s="545"/>
      <c r="DS31" s="545"/>
      <c r="DT31" s="545"/>
      <c r="DU31" s="545"/>
      <c r="DV31" s="545"/>
      <c r="DW31" s="545"/>
      <c r="DX31" s="545"/>
      <c r="DY31" s="545"/>
      <c r="DZ31" s="545"/>
      <c r="EA31" s="545"/>
      <c r="EB31" s="545"/>
      <c r="EC31" s="545"/>
      <c r="ED31" s="545"/>
      <c r="EE31" s="545"/>
      <c r="EF31" s="545"/>
      <c r="EG31" s="545"/>
      <c r="EH31" s="545"/>
      <c r="EI31" s="545"/>
      <c r="EJ31" s="545"/>
      <c r="EK31" s="545"/>
      <c r="EL31" s="545"/>
      <c r="EM31" s="545"/>
      <c r="EN31" s="545"/>
      <c r="EO31" s="545"/>
      <c r="EP31" s="545"/>
      <c r="EQ31" s="545"/>
      <c r="ER31" s="545"/>
      <c r="ES31" s="545"/>
      <c r="ET31" s="545"/>
      <c r="EU31" s="545"/>
      <c r="EV31" s="545"/>
      <c r="EW31" s="545"/>
      <c r="EX31" s="545"/>
      <c r="EY31" s="545"/>
      <c r="EZ31" s="545"/>
      <c r="FA31" s="545"/>
      <c r="FB31" s="545"/>
      <c r="FC31" s="545"/>
      <c r="FD31" s="545"/>
      <c r="FE31" s="545"/>
    </row>
    <row r="32" spans="1:161" s="24" customFormat="1" ht="15" customHeight="1" hidden="1">
      <c r="A32" s="402"/>
      <c r="B32" s="402"/>
      <c r="C32" s="402"/>
      <c r="D32" s="402"/>
      <c r="E32" s="402"/>
      <c r="F32" s="402"/>
      <c r="G32" s="30"/>
      <c r="H32" s="566" t="s">
        <v>417</v>
      </c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5"/>
      <c r="CV32" s="545"/>
      <c r="CW32" s="545"/>
      <c r="CX32" s="545"/>
      <c r="CY32" s="545"/>
      <c r="CZ32" s="545"/>
      <c r="DA32" s="545"/>
      <c r="DB32" s="545"/>
      <c r="DC32" s="545"/>
      <c r="DD32" s="545"/>
      <c r="DE32" s="545"/>
      <c r="DF32" s="545"/>
      <c r="DG32" s="545"/>
      <c r="DH32" s="545"/>
      <c r="DI32" s="545"/>
      <c r="DJ32" s="545"/>
      <c r="DK32" s="545"/>
      <c r="DL32" s="545"/>
      <c r="DM32" s="545"/>
      <c r="DN32" s="545"/>
      <c r="DO32" s="545"/>
      <c r="DP32" s="545"/>
      <c r="DQ32" s="545"/>
      <c r="DR32" s="545"/>
      <c r="DS32" s="545"/>
      <c r="DT32" s="545"/>
      <c r="DU32" s="545"/>
      <c r="DV32" s="545"/>
      <c r="DW32" s="545"/>
      <c r="DX32" s="545"/>
      <c r="DY32" s="545"/>
      <c r="DZ32" s="545"/>
      <c r="EA32" s="545"/>
      <c r="EB32" s="545"/>
      <c r="EC32" s="545"/>
      <c r="ED32" s="545"/>
      <c r="EE32" s="545"/>
      <c r="EF32" s="545"/>
      <c r="EG32" s="545"/>
      <c r="EH32" s="545"/>
      <c r="EI32" s="545"/>
      <c r="EJ32" s="545"/>
      <c r="EK32" s="545"/>
      <c r="EL32" s="545"/>
      <c r="EM32" s="545"/>
      <c r="EN32" s="545"/>
      <c r="EO32" s="545"/>
      <c r="EP32" s="545"/>
      <c r="EQ32" s="545"/>
      <c r="ER32" s="545"/>
      <c r="ES32" s="545"/>
      <c r="ET32" s="545"/>
      <c r="EU32" s="545"/>
      <c r="EV32" s="545"/>
      <c r="EW32" s="545"/>
      <c r="EX32" s="545"/>
      <c r="EY32" s="545"/>
      <c r="EZ32" s="545"/>
      <c r="FA32" s="545"/>
      <c r="FB32" s="545"/>
      <c r="FC32" s="545"/>
      <c r="FD32" s="545"/>
      <c r="FE32" s="545"/>
    </row>
    <row r="33" spans="1:161" s="24" customFormat="1" ht="23.25" customHeight="1">
      <c r="A33" s="648" t="s">
        <v>991</v>
      </c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649"/>
      <c r="BB33" s="649"/>
      <c r="BC33" s="649"/>
      <c r="BD33" s="649"/>
      <c r="BE33" s="649"/>
      <c r="BF33" s="649"/>
      <c r="BG33" s="649"/>
      <c r="BH33" s="649"/>
      <c r="BI33" s="649"/>
      <c r="BJ33" s="649"/>
      <c r="BK33" s="649"/>
      <c r="BL33" s="649"/>
      <c r="BM33" s="649"/>
      <c r="BN33" s="649"/>
      <c r="BO33" s="649"/>
      <c r="BP33" s="649"/>
      <c r="BQ33" s="649"/>
      <c r="BR33" s="649"/>
      <c r="BS33" s="649"/>
      <c r="BT33" s="649"/>
      <c r="BU33" s="649"/>
      <c r="BV33" s="649"/>
      <c r="BW33" s="649"/>
      <c r="BX33" s="649"/>
      <c r="BY33" s="649"/>
      <c r="BZ33" s="649"/>
      <c r="CA33" s="649"/>
      <c r="CB33" s="649"/>
      <c r="CC33" s="649"/>
      <c r="CD33" s="649"/>
      <c r="CE33" s="649"/>
      <c r="CF33" s="649"/>
      <c r="CG33" s="649"/>
      <c r="CH33" s="649"/>
      <c r="CI33" s="649"/>
      <c r="CJ33" s="649"/>
      <c r="CK33" s="649"/>
      <c r="CL33" s="649"/>
      <c r="CM33" s="649"/>
      <c r="CN33" s="649"/>
      <c r="CO33" s="649"/>
      <c r="CP33" s="649"/>
      <c r="CQ33" s="649"/>
      <c r="CR33" s="649"/>
      <c r="CS33" s="649"/>
      <c r="CT33" s="649"/>
      <c r="CU33" s="649"/>
      <c r="CV33" s="649"/>
      <c r="CW33" s="649"/>
      <c r="CX33" s="649"/>
      <c r="CY33" s="649"/>
      <c r="CZ33" s="649"/>
      <c r="DA33" s="649"/>
      <c r="DB33" s="649"/>
      <c r="DC33" s="649"/>
      <c r="DD33" s="649"/>
      <c r="DE33" s="649"/>
      <c r="DF33" s="649"/>
      <c r="DG33" s="649"/>
      <c r="DH33" s="649"/>
      <c r="DI33" s="649"/>
      <c r="DJ33" s="649"/>
      <c r="DK33" s="649"/>
      <c r="DL33" s="649"/>
      <c r="DM33" s="649"/>
      <c r="DN33" s="649"/>
      <c r="DO33" s="649"/>
      <c r="DP33" s="649"/>
      <c r="DQ33" s="649"/>
      <c r="DR33" s="649"/>
      <c r="DS33" s="649"/>
      <c r="DT33" s="649"/>
      <c r="DU33" s="649"/>
      <c r="DV33" s="649"/>
      <c r="DW33" s="649"/>
      <c r="DX33" s="649"/>
      <c r="DY33" s="649"/>
      <c r="DZ33" s="649"/>
      <c r="EA33" s="649"/>
      <c r="EB33" s="649"/>
      <c r="EC33" s="649"/>
      <c r="ED33" s="649"/>
      <c r="EE33" s="649"/>
      <c r="EF33" s="649"/>
      <c r="EG33" s="649"/>
      <c r="EH33" s="649"/>
      <c r="EI33" s="649"/>
      <c r="EJ33" s="649"/>
      <c r="EK33" s="649"/>
      <c r="EL33" s="649"/>
      <c r="EM33" s="649"/>
      <c r="EN33" s="649"/>
      <c r="EO33" s="649"/>
      <c r="EP33" s="649"/>
      <c r="EQ33" s="649"/>
      <c r="ER33" s="649"/>
      <c r="ES33" s="649"/>
      <c r="ET33" s="649"/>
      <c r="EU33" s="649"/>
      <c r="EV33" s="649"/>
      <c r="EW33" s="649"/>
      <c r="EX33" s="649"/>
      <c r="EY33" s="649"/>
      <c r="EZ33" s="649"/>
      <c r="FA33" s="649"/>
      <c r="FB33" s="649"/>
      <c r="FC33" s="649"/>
      <c r="FD33" s="649"/>
      <c r="FE33" s="650"/>
    </row>
    <row r="34" spans="1:161" s="24" customFormat="1" ht="19.5" customHeight="1">
      <c r="A34" s="402" t="s">
        <v>823</v>
      </c>
      <c r="B34" s="402"/>
      <c r="C34" s="402"/>
      <c r="D34" s="402"/>
      <c r="E34" s="402"/>
      <c r="F34" s="402"/>
      <c r="G34" s="30"/>
      <c r="H34" s="566" t="s">
        <v>261</v>
      </c>
      <c r="I34" s="566"/>
      <c r="J34" s="566"/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66"/>
      <c r="AB34" s="566"/>
      <c r="AC34" s="566"/>
      <c r="AD34" s="566"/>
      <c r="AE34" s="566"/>
      <c r="AF34" s="566"/>
      <c r="AG34" s="566"/>
      <c r="AH34" s="566"/>
      <c r="AI34" s="566"/>
      <c r="AJ34" s="566"/>
      <c r="AK34" s="566"/>
      <c r="AL34" s="566"/>
      <c r="AM34" s="566"/>
      <c r="AN34" s="566"/>
      <c r="AO34" s="566"/>
      <c r="AP34" s="566"/>
      <c r="AQ34" s="566"/>
      <c r="AR34" s="566"/>
      <c r="AS34" s="566"/>
      <c r="AT34" s="566"/>
      <c r="AU34" s="408">
        <f>'ср тариф 1'!C4</f>
        <v>25146.17111538462</v>
      </c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5">
        <v>14.581</v>
      </c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652">
        <v>0</v>
      </c>
      <c r="BV34" s="652"/>
      <c r="BW34" s="652"/>
      <c r="BX34" s="652"/>
      <c r="BY34" s="652"/>
      <c r="BZ34" s="652"/>
      <c r="CA34" s="652"/>
      <c r="CB34" s="652"/>
      <c r="CC34" s="652"/>
      <c r="CD34" s="652"/>
      <c r="CE34" s="652"/>
      <c r="CF34" s="652"/>
      <c r="CG34" s="545">
        <v>3.1</v>
      </c>
      <c r="CH34" s="545"/>
      <c r="CI34" s="545"/>
      <c r="CJ34" s="545"/>
      <c r="CK34" s="545"/>
      <c r="CL34" s="545"/>
      <c r="CM34" s="545"/>
      <c r="CN34" s="545"/>
      <c r="CO34" s="545"/>
      <c r="CP34" s="545"/>
      <c r="CQ34" s="545"/>
      <c r="CR34" s="545"/>
      <c r="CS34" s="545"/>
      <c r="CT34" s="545"/>
      <c r="CU34" s="545"/>
      <c r="CV34" s="545">
        <v>0</v>
      </c>
      <c r="CW34" s="545"/>
      <c r="CX34" s="545"/>
      <c r="CY34" s="545"/>
      <c r="CZ34" s="545"/>
      <c r="DA34" s="545"/>
      <c r="DB34" s="545"/>
      <c r="DC34" s="545"/>
      <c r="DD34" s="545"/>
      <c r="DE34" s="545"/>
      <c r="DF34" s="545"/>
      <c r="DG34" s="545"/>
      <c r="DH34" s="408">
        <f>'4.4'!CL148</f>
        <v>762.7913493851323</v>
      </c>
      <c r="DI34" s="545"/>
      <c r="DJ34" s="545"/>
      <c r="DK34" s="545"/>
      <c r="DL34" s="545"/>
      <c r="DM34" s="545"/>
      <c r="DN34" s="545"/>
      <c r="DO34" s="545"/>
      <c r="DP34" s="545"/>
      <c r="DQ34" s="545"/>
      <c r="DR34" s="545"/>
      <c r="DS34" s="545"/>
      <c r="DT34" s="408">
        <f>'ср тариф 1'!C7</f>
        <v>1789.4026409900794</v>
      </c>
      <c r="DU34" s="545"/>
      <c r="DV34" s="545"/>
      <c r="DW34" s="545"/>
      <c r="DX34" s="545"/>
      <c r="DY34" s="545"/>
      <c r="DZ34" s="545"/>
      <c r="EA34" s="545"/>
      <c r="EB34" s="545"/>
      <c r="EC34" s="545"/>
      <c r="ED34" s="545"/>
      <c r="EE34" s="545"/>
      <c r="EF34" s="545"/>
      <c r="EG34" s="545"/>
      <c r="EH34" s="545"/>
      <c r="EI34" s="545"/>
      <c r="EJ34" s="545"/>
      <c r="EK34" s="545"/>
      <c r="EL34" s="545"/>
      <c r="EM34" s="545"/>
      <c r="EN34" s="545"/>
      <c r="EO34" s="545"/>
      <c r="EP34" s="545"/>
      <c r="EQ34" s="545"/>
      <c r="ER34" s="545"/>
      <c r="ES34" s="545"/>
      <c r="ET34" s="545"/>
      <c r="EU34" s="545"/>
      <c r="EV34" s="545"/>
      <c r="EW34" s="545"/>
      <c r="EX34" s="545"/>
      <c r="EY34" s="545"/>
      <c r="EZ34" s="545"/>
      <c r="FA34" s="545"/>
      <c r="FB34" s="545"/>
      <c r="FC34" s="545"/>
      <c r="FD34" s="545"/>
      <c r="FE34" s="545"/>
    </row>
    <row r="35" spans="1:161" s="24" customFormat="1" ht="19.5" customHeight="1">
      <c r="A35" s="402"/>
      <c r="B35" s="402"/>
      <c r="C35" s="402"/>
      <c r="D35" s="402"/>
      <c r="E35" s="402"/>
      <c r="F35" s="402"/>
      <c r="G35" s="30"/>
      <c r="H35" s="566" t="s">
        <v>412</v>
      </c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566"/>
      <c r="AR35" s="566"/>
      <c r="AS35" s="566"/>
      <c r="AT35" s="566"/>
      <c r="AU35" s="408">
        <f>AU34</f>
        <v>25146.17111538462</v>
      </c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5">
        <f>BH34</f>
        <v>14.581</v>
      </c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545"/>
      <c r="BV35" s="545"/>
      <c r="BW35" s="545"/>
      <c r="BX35" s="545"/>
      <c r="BY35" s="545"/>
      <c r="BZ35" s="545"/>
      <c r="CA35" s="545"/>
      <c r="CB35" s="545"/>
      <c r="CC35" s="545"/>
      <c r="CD35" s="545"/>
      <c r="CE35" s="545"/>
      <c r="CF35" s="545"/>
      <c r="CG35" s="545">
        <f>CG34</f>
        <v>3.1</v>
      </c>
      <c r="CH35" s="545"/>
      <c r="CI35" s="545"/>
      <c r="CJ35" s="545"/>
      <c r="CK35" s="545"/>
      <c r="CL35" s="545"/>
      <c r="CM35" s="545"/>
      <c r="CN35" s="545"/>
      <c r="CO35" s="545"/>
      <c r="CP35" s="545"/>
      <c r="CQ35" s="545"/>
      <c r="CR35" s="545"/>
      <c r="CS35" s="545"/>
      <c r="CT35" s="545"/>
      <c r="CU35" s="545"/>
      <c r="CV35" s="545"/>
      <c r="CW35" s="545"/>
      <c r="CX35" s="545"/>
      <c r="CY35" s="545"/>
      <c r="CZ35" s="545"/>
      <c r="DA35" s="545"/>
      <c r="DB35" s="545"/>
      <c r="DC35" s="545"/>
      <c r="DD35" s="545"/>
      <c r="DE35" s="545"/>
      <c r="DF35" s="545"/>
      <c r="DG35" s="545"/>
      <c r="DH35" s="408">
        <f>DH34</f>
        <v>762.7913493851323</v>
      </c>
      <c r="DI35" s="545"/>
      <c r="DJ35" s="545"/>
      <c r="DK35" s="545"/>
      <c r="DL35" s="545"/>
      <c r="DM35" s="545"/>
      <c r="DN35" s="545"/>
      <c r="DO35" s="545"/>
      <c r="DP35" s="545"/>
      <c r="DQ35" s="545"/>
      <c r="DR35" s="545"/>
      <c r="DS35" s="545"/>
      <c r="DT35" s="408">
        <f>DT34</f>
        <v>1789.4026409900794</v>
      </c>
      <c r="DU35" s="545"/>
      <c r="DV35" s="545"/>
      <c r="DW35" s="545"/>
      <c r="DX35" s="545"/>
      <c r="DY35" s="545"/>
      <c r="DZ35" s="545"/>
      <c r="EA35" s="545"/>
      <c r="EB35" s="545"/>
      <c r="EC35" s="545"/>
      <c r="ED35" s="545"/>
      <c r="EE35" s="545"/>
      <c r="EF35" s="545"/>
      <c r="EG35" s="545"/>
      <c r="EH35" s="545"/>
      <c r="EI35" s="545"/>
      <c r="EJ35" s="545"/>
      <c r="EK35" s="545"/>
      <c r="EL35" s="545"/>
      <c r="EM35" s="545"/>
      <c r="EN35" s="545"/>
      <c r="EO35" s="545"/>
      <c r="EP35" s="545"/>
      <c r="EQ35" s="545"/>
      <c r="ER35" s="545"/>
      <c r="ES35" s="545"/>
      <c r="ET35" s="545"/>
      <c r="EU35" s="545"/>
      <c r="EV35" s="545"/>
      <c r="EW35" s="545"/>
      <c r="EX35" s="545"/>
      <c r="EY35" s="545"/>
      <c r="EZ35" s="545"/>
      <c r="FA35" s="545"/>
      <c r="FB35" s="545"/>
      <c r="FC35" s="545"/>
      <c r="FD35" s="545"/>
      <c r="FE35" s="545"/>
    </row>
    <row r="36" spans="1:161" s="24" customFormat="1" ht="18" customHeight="1" hidden="1">
      <c r="A36" s="402"/>
      <c r="B36" s="402"/>
      <c r="C36" s="402"/>
      <c r="D36" s="402"/>
      <c r="E36" s="402"/>
      <c r="F36" s="402"/>
      <c r="G36" s="30"/>
      <c r="H36" s="566" t="s">
        <v>413</v>
      </c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566"/>
      <c r="AR36" s="566"/>
      <c r="AS36" s="566"/>
      <c r="AT36" s="566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545"/>
      <c r="BI36" s="545"/>
      <c r="BJ36" s="545"/>
      <c r="BK36" s="545"/>
      <c r="BL36" s="545"/>
      <c r="BM36" s="545"/>
      <c r="BN36" s="545"/>
      <c r="BO36" s="545"/>
      <c r="BP36" s="545"/>
      <c r="BQ36" s="545"/>
      <c r="BR36" s="545"/>
      <c r="BS36" s="545"/>
      <c r="BT36" s="545"/>
      <c r="BU36" s="545"/>
      <c r="BV36" s="545"/>
      <c r="BW36" s="545"/>
      <c r="BX36" s="545"/>
      <c r="BY36" s="545"/>
      <c r="BZ36" s="545"/>
      <c r="CA36" s="545"/>
      <c r="CB36" s="545"/>
      <c r="CC36" s="545"/>
      <c r="CD36" s="545"/>
      <c r="CE36" s="545"/>
      <c r="CF36" s="545"/>
      <c r="CG36" s="545"/>
      <c r="CH36" s="545"/>
      <c r="CI36" s="545"/>
      <c r="CJ36" s="545"/>
      <c r="CK36" s="545"/>
      <c r="CL36" s="545"/>
      <c r="CM36" s="545"/>
      <c r="CN36" s="545"/>
      <c r="CO36" s="545"/>
      <c r="CP36" s="545"/>
      <c r="CQ36" s="545"/>
      <c r="CR36" s="545"/>
      <c r="CS36" s="545"/>
      <c r="CT36" s="545"/>
      <c r="CU36" s="545"/>
      <c r="CV36" s="545"/>
      <c r="CW36" s="545"/>
      <c r="CX36" s="545"/>
      <c r="CY36" s="545"/>
      <c r="CZ36" s="545"/>
      <c r="DA36" s="545"/>
      <c r="DB36" s="545"/>
      <c r="DC36" s="545"/>
      <c r="DD36" s="545"/>
      <c r="DE36" s="545"/>
      <c r="DF36" s="545"/>
      <c r="DG36" s="545"/>
      <c r="DH36" s="545"/>
      <c r="DI36" s="545"/>
      <c r="DJ36" s="545"/>
      <c r="DK36" s="545"/>
      <c r="DL36" s="545"/>
      <c r="DM36" s="545"/>
      <c r="DN36" s="545"/>
      <c r="DO36" s="545"/>
      <c r="DP36" s="545"/>
      <c r="DQ36" s="545"/>
      <c r="DR36" s="545"/>
      <c r="DS36" s="545"/>
      <c r="DT36" s="545"/>
      <c r="DU36" s="545"/>
      <c r="DV36" s="545"/>
      <c r="DW36" s="545"/>
      <c r="DX36" s="545"/>
      <c r="DY36" s="545"/>
      <c r="DZ36" s="545"/>
      <c r="EA36" s="545"/>
      <c r="EB36" s="545"/>
      <c r="EC36" s="545"/>
      <c r="ED36" s="545"/>
      <c r="EE36" s="545"/>
      <c r="EF36" s="545"/>
      <c r="EG36" s="545"/>
      <c r="EH36" s="545"/>
      <c r="EI36" s="545"/>
      <c r="EJ36" s="545"/>
      <c r="EK36" s="545"/>
      <c r="EL36" s="545"/>
      <c r="EM36" s="545"/>
      <c r="EN36" s="545"/>
      <c r="EO36" s="545"/>
      <c r="EP36" s="545"/>
      <c r="EQ36" s="545"/>
      <c r="ER36" s="545"/>
      <c r="ES36" s="545"/>
      <c r="ET36" s="545"/>
      <c r="EU36" s="545"/>
      <c r="EV36" s="545"/>
      <c r="EW36" s="545"/>
      <c r="EX36" s="545"/>
      <c r="EY36" s="545"/>
      <c r="EZ36" s="545"/>
      <c r="FA36" s="545"/>
      <c r="FB36" s="545"/>
      <c r="FC36" s="545"/>
      <c r="FD36" s="545"/>
      <c r="FE36" s="545"/>
    </row>
    <row r="37" spans="1:161" s="24" customFormat="1" ht="18" customHeight="1" hidden="1">
      <c r="A37" s="402"/>
      <c r="B37" s="402"/>
      <c r="C37" s="402"/>
      <c r="D37" s="402"/>
      <c r="E37" s="402"/>
      <c r="F37" s="402"/>
      <c r="G37" s="30"/>
      <c r="H37" s="566" t="s">
        <v>414</v>
      </c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  <c r="AM37" s="566"/>
      <c r="AN37" s="566"/>
      <c r="AO37" s="566"/>
      <c r="AP37" s="566"/>
      <c r="AQ37" s="566"/>
      <c r="AR37" s="566"/>
      <c r="AS37" s="566"/>
      <c r="AT37" s="566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545"/>
      <c r="BI37" s="545"/>
      <c r="BJ37" s="545"/>
      <c r="BK37" s="545"/>
      <c r="BL37" s="545"/>
      <c r="BM37" s="545"/>
      <c r="BN37" s="545"/>
      <c r="BO37" s="545"/>
      <c r="BP37" s="545"/>
      <c r="BQ37" s="545"/>
      <c r="BR37" s="545"/>
      <c r="BS37" s="545"/>
      <c r="BT37" s="545"/>
      <c r="BU37" s="545"/>
      <c r="BV37" s="545"/>
      <c r="BW37" s="545"/>
      <c r="BX37" s="545"/>
      <c r="BY37" s="545"/>
      <c r="BZ37" s="545"/>
      <c r="CA37" s="545"/>
      <c r="CB37" s="545"/>
      <c r="CC37" s="545"/>
      <c r="CD37" s="545"/>
      <c r="CE37" s="545"/>
      <c r="CF37" s="545"/>
      <c r="CG37" s="545"/>
      <c r="CH37" s="545"/>
      <c r="CI37" s="545"/>
      <c r="CJ37" s="545"/>
      <c r="CK37" s="545"/>
      <c r="CL37" s="545"/>
      <c r="CM37" s="545"/>
      <c r="CN37" s="545"/>
      <c r="CO37" s="545"/>
      <c r="CP37" s="545"/>
      <c r="CQ37" s="545"/>
      <c r="CR37" s="545"/>
      <c r="CS37" s="545"/>
      <c r="CT37" s="545"/>
      <c r="CU37" s="545"/>
      <c r="CV37" s="545"/>
      <c r="CW37" s="545"/>
      <c r="CX37" s="545"/>
      <c r="CY37" s="545"/>
      <c r="CZ37" s="545"/>
      <c r="DA37" s="545"/>
      <c r="DB37" s="545"/>
      <c r="DC37" s="545"/>
      <c r="DD37" s="545"/>
      <c r="DE37" s="545"/>
      <c r="DF37" s="545"/>
      <c r="DG37" s="545"/>
      <c r="DH37" s="545"/>
      <c r="DI37" s="545"/>
      <c r="DJ37" s="545"/>
      <c r="DK37" s="545"/>
      <c r="DL37" s="545"/>
      <c r="DM37" s="545"/>
      <c r="DN37" s="545"/>
      <c r="DO37" s="545"/>
      <c r="DP37" s="545"/>
      <c r="DQ37" s="545"/>
      <c r="DR37" s="545"/>
      <c r="DS37" s="545"/>
      <c r="DT37" s="545"/>
      <c r="DU37" s="545"/>
      <c r="DV37" s="545"/>
      <c r="DW37" s="545"/>
      <c r="DX37" s="545"/>
      <c r="DY37" s="545"/>
      <c r="DZ37" s="545"/>
      <c r="EA37" s="545"/>
      <c r="EB37" s="545"/>
      <c r="EC37" s="545"/>
      <c r="ED37" s="545"/>
      <c r="EE37" s="545"/>
      <c r="EF37" s="545"/>
      <c r="EG37" s="545"/>
      <c r="EH37" s="545"/>
      <c r="EI37" s="545"/>
      <c r="EJ37" s="545"/>
      <c r="EK37" s="545"/>
      <c r="EL37" s="545"/>
      <c r="EM37" s="545"/>
      <c r="EN37" s="545"/>
      <c r="EO37" s="545"/>
      <c r="EP37" s="545"/>
      <c r="EQ37" s="545"/>
      <c r="ER37" s="545"/>
      <c r="ES37" s="545"/>
      <c r="ET37" s="545"/>
      <c r="EU37" s="545"/>
      <c r="EV37" s="545"/>
      <c r="EW37" s="545"/>
      <c r="EX37" s="545"/>
      <c r="EY37" s="545"/>
      <c r="EZ37" s="545"/>
      <c r="FA37" s="545"/>
      <c r="FB37" s="545"/>
      <c r="FC37" s="545"/>
      <c r="FD37" s="545"/>
      <c r="FE37" s="545"/>
    </row>
    <row r="38" spans="1:161" s="24" customFormat="1" ht="18" customHeight="1" hidden="1">
      <c r="A38" s="402"/>
      <c r="B38" s="402"/>
      <c r="C38" s="402"/>
      <c r="D38" s="402"/>
      <c r="E38" s="402"/>
      <c r="F38" s="402"/>
      <c r="G38" s="30"/>
      <c r="H38" s="566" t="s">
        <v>415</v>
      </c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  <c r="AM38" s="566"/>
      <c r="AN38" s="566"/>
      <c r="AO38" s="566"/>
      <c r="AP38" s="566"/>
      <c r="AQ38" s="566"/>
      <c r="AR38" s="566"/>
      <c r="AS38" s="566"/>
      <c r="AT38" s="566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545"/>
      <c r="BI38" s="545"/>
      <c r="BJ38" s="545"/>
      <c r="BK38" s="545"/>
      <c r="BL38" s="545"/>
      <c r="BM38" s="545"/>
      <c r="BN38" s="545"/>
      <c r="BO38" s="545"/>
      <c r="BP38" s="545"/>
      <c r="BQ38" s="545"/>
      <c r="BR38" s="545"/>
      <c r="BS38" s="545"/>
      <c r="BT38" s="545"/>
      <c r="BU38" s="545"/>
      <c r="BV38" s="545"/>
      <c r="BW38" s="545"/>
      <c r="BX38" s="545"/>
      <c r="BY38" s="545"/>
      <c r="BZ38" s="545"/>
      <c r="CA38" s="545"/>
      <c r="CB38" s="545"/>
      <c r="CC38" s="545"/>
      <c r="CD38" s="545"/>
      <c r="CE38" s="545"/>
      <c r="CF38" s="545"/>
      <c r="CG38" s="545"/>
      <c r="CH38" s="545"/>
      <c r="CI38" s="545"/>
      <c r="CJ38" s="545"/>
      <c r="CK38" s="545"/>
      <c r="CL38" s="545"/>
      <c r="CM38" s="545"/>
      <c r="CN38" s="545"/>
      <c r="CO38" s="545"/>
      <c r="CP38" s="545"/>
      <c r="CQ38" s="545"/>
      <c r="CR38" s="545"/>
      <c r="CS38" s="545"/>
      <c r="CT38" s="545"/>
      <c r="CU38" s="545"/>
      <c r="CV38" s="545"/>
      <c r="CW38" s="545"/>
      <c r="CX38" s="545"/>
      <c r="CY38" s="545"/>
      <c r="CZ38" s="545"/>
      <c r="DA38" s="545"/>
      <c r="DB38" s="545"/>
      <c r="DC38" s="545"/>
      <c r="DD38" s="545"/>
      <c r="DE38" s="545"/>
      <c r="DF38" s="545"/>
      <c r="DG38" s="545"/>
      <c r="DH38" s="545"/>
      <c r="DI38" s="545"/>
      <c r="DJ38" s="545"/>
      <c r="DK38" s="545"/>
      <c r="DL38" s="545"/>
      <c r="DM38" s="545"/>
      <c r="DN38" s="545"/>
      <c r="DO38" s="545"/>
      <c r="DP38" s="545"/>
      <c r="DQ38" s="545"/>
      <c r="DR38" s="545"/>
      <c r="DS38" s="545"/>
      <c r="DT38" s="545"/>
      <c r="DU38" s="545"/>
      <c r="DV38" s="545"/>
      <c r="DW38" s="545"/>
      <c r="DX38" s="545"/>
      <c r="DY38" s="545"/>
      <c r="DZ38" s="545"/>
      <c r="EA38" s="545"/>
      <c r="EB38" s="545"/>
      <c r="EC38" s="545"/>
      <c r="ED38" s="545"/>
      <c r="EE38" s="545"/>
      <c r="EF38" s="545"/>
      <c r="EG38" s="545"/>
      <c r="EH38" s="545"/>
      <c r="EI38" s="545"/>
      <c r="EJ38" s="545"/>
      <c r="EK38" s="545"/>
      <c r="EL38" s="545"/>
      <c r="EM38" s="545"/>
      <c r="EN38" s="545"/>
      <c r="EO38" s="545"/>
      <c r="EP38" s="545"/>
      <c r="EQ38" s="545"/>
      <c r="ER38" s="545"/>
      <c r="ES38" s="545"/>
      <c r="ET38" s="545"/>
      <c r="EU38" s="545"/>
      <c r="EV38" s="545"/>
      <c r="EW38" s="545"/>
      <c r="EX38" s="545"/>
      <c r="EY38" s="545"/>
      <c r="EZ38" s="545"/>
      <c r="FA38" s="545"/>
      <c r="FB38" s="545"/>
      <c r="FC38" s="545"/>
      <c r="FD38" s="545"/>
      <c r="FE38" s="545"/>
    </row>
    <row r="39" spans="1:161" s="24" customFormat="1" ht="18" customHeight="1" hidden="1">
      <c r="A39" s="402"/>
      <c r="B39" s="402"/>
      <c r="C39" s="402"/>
      <c r="D39" s="402"/>
      <c r="E39" s="402"/>
      <c r="F39" s="402"/>
      <c r="G39" s="30"/>
      <c r="H39" s="566" t="s">
        <v>416</v>
      </c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66"/>
      <c r="Z39" s="566"/>
      <c r="AA39" s="566"/>
      <c r="AB39" s="566"/>
      <c r="AC39" s="566"/>
      <c r="AD39" s="566"/>
      <c r="AE39" s="566"/>
      <c r="AF39" s="566"/>
      <c r="AG39" s="566"/>
      <c r="AH39" s="566"/>
      <c r="AI39" s="566"/>
      <c r="AJ39" s="566"/>
      <c r="AK39" s="566"/>
      <c r="AL39" s="566"/>
      <c r="AM39" s="566"/>
      <c r="AN39" s="566"/>
      <c r="AO39" s="566"/>
      <c r="AP39" s="566"/>
      <c r="AQ39" s="566"/>
      <c r="AR39" s="566"/>
      <c r="AS39" s="566"/>
      <c r="AT39" s="566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545"/>
      <c r="BI39" s="545"/>
      <c r="BJ39" s="545"/>
      <c r="BK39" s="545"/>
      <c r="BL39" s="545"/>
      <c r="BM39" s="545"/>
      <c r="BN39" s="545"/>
      <c r="BO39" s="545"/>
      <c r="BP39" s="545"/>
      <c r="BQ39" s="545"/>
      <c r="BR39" s="545"/>
      <c r="BS39" s="545"/>
      <c r="BT39" s="545"/>
      <c r="BU39" s="545"/>
      <c r="BV39" s="545"/>
      <c r="BW39" s="545"/>
      <c r="BX39" s="545"/>
      <c r="BY39" s="545"/>
      <c r="BZ39" s="545"/>
      <c r="CA39" s="545"/>
      <c r="CB39" s="545"/>
      <c r="CC39" s="545"/>
      <c r="CD39" s="545"/>
      <c r="CE39" s="545"/>
      <c r="CF39" s="545"/>
      <c r="CG39" s="545"/>
      <c r="CH39" s="545"/>
      <c r="CI39" s="545"/>
      <c r="CJ39" s="545"/>
      <c r="CK39" s="545"/>
      <c r="CL39" s="545"/>
      <c r="CM39" s="545"/>
      <c r="CN39" s="545"/>
      <c r="CO39" s="545"/>
      <c r="CP39" s="545"/>
      <c r="CQ39" s="545"/>
      <c r="CR39" s="545"/>
      <c r="CS39" s="545"/>
      <c r="CT39" s="545"/>
      <c r="CU39" s="545"/>
      <c r="CV39" s="545"/>
      <c r="CW39" s="545"/>
      <c r="CX39" s="545"/>
      <c r="CY39" s="545"/>
      <c r="CZ39" s="545"/>
      <c r="DA39" s="545"/>
      <c r="DB39" s="545"/>
      <c r="DC39" s="545"/>
      <c r="DD39" s="545"/>
      <c r="DE39" s="545"/>
      <c r="DF39" s="545"/>
      <c r="DG39" s="545"/>
      <c r="DH39" s="545"/>
      <c r="DI39" s="545"/>
      <c r="DJ39" s="545"/>
      <c r="DK39" s="545"/>
      <c r="DL39" s="545"/>
      <c r="DM39" s="545"/>
      <c r="DN39" s="545"/>
      <c r="DO39" s="545"/>
      <c r="DP39" s="545"/>
      <c r="DQ39" s="545"/>
      <c r="DR39" s="545"/>
      <c r="DS39" s="545"/>
      <c r="DT39" s="545"/>
      <c r="DU39" s="545"/>
      <c r="DV39" s="545"/>
      <c r="DW39" s="545"/>
      <c r="DX39" s="545"/>
      <c r="DY39" s="545"/>
      <c r="DZ39" s="545"/>
      <c r="EA39" s="545"/>
      <c r="EB39" s="545"/>
      <c r="EC39" s="545"/>
      <c r="ED39" s="545"/>
      <c r="EE39" s="545"/>
      <c r="EF39" s="545"/>
      <c r="EG39" s="545"/>
      <c r="EH39" s="545"/>
      <c r="EI39" s="545"/>
      <c r="EJ39" s="545"/>
      <c r="EK39" s="545"/>
      <c r="EL39" s="545"/>
      <c r="EM39" s="545"/>
      <c r="EN39" s="545"/>
      <c r="EO39" s="545"/>
      <c r="EP39" s="545"/>
      <c r="EQ39" s="545"/>
      <c r="ER39" s="545"/>
      <c r="ES39" s="545"/>
      <c r="ET39" s="545"/>
      <c r="EU39" s="545"/>
      <c r="EV39" s="545"/>
      <c r="EW39" s="545"/>
      <c r="EX39" s="545"/>
      <c r="EY39" s="545"/>
      <c r="EZ39" s="545"/>
      <c r="FA39" s="545"/>
      <c r="FB39" s="545"/>
      <c r="FC39" s="545"/>
      <c r="FD39" s="545"/>
      <c r="FE39" s="545"/>
    </row>
    <row r="40" spans="1:161" s="24" customFormat="1" ht="15" customHeight="1" hidden="1">
      <c r="A40" s="402"/>
      <c r="B40" s="402"/>
      <c r="C40" s="402"/>
      <c r="D40" s="402"/>
      <c r="E40" s="402"/>
      <c r="F40" s="402"/>
      <c r="G40" s="30"/>
      <c r="H40" s="566" t="s">
        <v>417</v>
      </c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/>
      <c r="T40" s="566"/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  <c r="AM40" s="566"/>
      <c r="AN40" s="566"/>
      <c r="AO40" s="566"/>
      <c r="AP40" s="566"/>
      <c r="AQ40" s="566"/>
      <c r="AR40" s="566"/>
      <c r="AS40" s="566"/>
      <c r="AT40" s="566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545"/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5"/>
      <c r="BV40" s="545"/>
      <c r="BW40" s="545"/>
      <c r="BX40" s="545"/>
      <c r="BY40" s="545"/>
      <c r="BZ40" s="545"/>
      <c r="CA40" s="545"/>
      <c r="CB40" s="545"/>
      <c r="CC40" s="545"/>
      <c r="CD40" s="545"/>
      <c r="CE40" s="545"/>
      <c r="CF40" s="545"/>
      <c r="CG40" s="545"/>
      <c r="CH40" s="545"/>
      <c r="CI40" s="545"/>
      <c r="CJ40" s="545"/>
      <c r="CK40" s="545"/>
      <c r="CL40" s="545"/>
      <c r="CM40" s="545"/>
      <c r="CN40" s="545"/>
      <c r="CO40" s="545"/>
      <c r="CP40" s="545"/>
      <c r="CQ40" s="545"/>
      <c r="CR40" s="545"/>
      <c r="CS40" s="545"/>
      <c r="CT40" s="545"/>
      <c r="CU40" s="545"/>
      <c r="CV40" s="545"/>
      <c r="CW40" s="545"/>
      <c r="CX40" s="545"/>
      <c r="CY40" s="545"/>
      <c r="CZ40" s="545"/>
      <c r="DA40" s="545"/>
      <c r="DB40" s="545"/>
      <c r="DC40" s="545"/>
      <c r="DD40" s="545"/>
      <c r="DE40" s="545"/>
      <c r="DF40" s="545"/>
      <c r="DG40" s="545"/>
      <c r="DH40" s="545"/>
      <c r="DI40" s="545"/>
      <c r="DJ40" s="545"/>
      <c r="DK40" s="545"/>
      <c r="DL40" s="545"/>
      <c r="DM40" s="545"/>
      <c r="DN40" s="545"/>
      <c r="DO40" s="545"/>
      <c r="DP40" s="545"/>
      <c r="DQ40" s="545"/>
      <c r="DR40" s="545"/>
      <c r="DS40" s="545"/>
      <c r="DT40" s="545"/>
      <c r="DU40" s="545"/>
      <c r="DV40" s="545"/>
      <c r="DW40" s="545"/>
      <c r="DX40" s="545"/>
      <c r="DY40" s="545"/>
      <c r="DZ40" s="545"/>
      <c r="EA40" s="545"/>
      <c r="EB40" s="545"/>
      <c r="EC40" s="545"/>
      <c r="ED40" s="545"/>
      <c r="EE40" s="545"/>
      <c r="EF40" s="545"/>
      <c r="EG40" s="545"/>
      <c r="EH40" s="545"/>
      <c r="EI40" s="545"/>
      <c r="EJ40" s="545"/>
      <c r="EK40" s="545"/>
      <c r="EL40" s="545"/>
      <c r="EM40" s="545"/>
      <c r="EN40" s="545"/>
      <c r="EO40" s="545"/>
      <c r="EP40" s="545"/>
      <c r="EQ40" s="545"/>
      <c r="ER40" s="545"/>
      <c r="ES40" s="545"/>
      <c r="ET40" s="545"/>
      <c r="EU40" s="545"/>
      <c r="EV40" s="545"/>
      <c r="EW40" s="545"/>
      <c r="EX40" s="545"/>
      <c r="EY40" s="545"/>
      <c r="EZ40" s="545"/>
      <c r="FA40" s="545"/>
      <c r="FB40" s="545"/>
      <c r="FC40" s="545"/>
      <c r="FD40" s="545"/>
      <c r="FE40" s="545"/>
    </row>
    <row r="41" spans="1:161" s="24" customFormat="1" ht="15">
      <c r="A41" s="402"/>
      <c r="B41" s="402"/>
      <c r="C41" s="402"/>
      <c r="D41" s="402"/>
      <c r="E41" s="402"/>
      <c r="F41" s="402"/>
      <c r="G41" s="30"/>
      <c r="H41" s="566" t="s">
        <v>813</v>
      </c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566"/>
      <c r="AT41" s="566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545"/>
      <c r="BI41" s="545"/>
      <c r="BJ41" s="545"/>
      <c r="BK41" s="545"/>
      <c r="BL41" s="545"/>
      <c r="BM41" s="545"/>
      <c r="BN41" s="545"/>
      <c r="BO41" s="545"/>
      <c r="BP41" s="545"/>
      <c r="BQ41" s="545"/>
      <c r="BR41" s="545"/>
      <c r="BS41" s="545"/>
      <c r="BT41" s="545"/>
      <c r="BU41" s="545"/>
      <c r="BV41" s="545"/>
      <c r="BW41" s="545"/>
      <c r="BX41" s="545"/>
      <c r="BY41" s="545"/>
      <c r="BZ41" s="545"/>
      <c r="CA41" s="545"/>
      <c r="CB41" s="545"/>
      <c r="CC41" s="545"/>
      <c r="CD41" s="545"/>
      <c r="CE41" s="545"/>
      <c r="CF41" s="545"/>
      <c r="CG41" s="545"/>
      <c r="CH41" s="545"/>
      <c r="CI41" s="545"/>
      <c r="CJ41" s="545"/>
      <c r="CK41" s="545"/>
      <c r="CL41" s="545"/>
      <c r="CM41" s="545"/>
      <c r="CN41" s="545"/>
      <c r="CO41" s="545"/>
      <c r="CP41" s="545"/>
      <c r="CQ41" s="545"/>
      <c r="CR41" s="545"/>
      <c r="CS41" s="545"/>
      <c r="CT41" s="545"/>
      <c r="CU41" s="545"/>
      <c r="CV41" s="545"/>
      <c r="CW41" s="545"/>
      <c r="CX41" s="545"/>
      <c r="CY41" s="545"/>
      <c r="CZ41" s="545"/>
      <c r="DA41" s="545"/>
      <c r="DB41" s="545"/>
      <c r="DC41" s="545"/>
      <c r="DD41" s="545"/>
      <c r="DE41" s="545"/>
      <c r="DF41" s="545"/>
      <c r="DG41" s="545"/>
      <c r="DH41" s="545"/>
      <c r="DI41" s="545"/>
      <c r="DJ41" s="545"/>
      <c r="DK41" s="545"/>
      <c r="DL41" s="545"/>
      <c r="DM41" s="545"/>
      <c r="DN41" s="545"/>
      <c r="DO41" s="545"/>
      <c r="DP41" s="545"/>
      <c r="DQ41" s="545"/>
      <c r="DR41" s="545"/>
      <c r="DS41" s="545"/>
      <c r="DT41" s="545"/>
      <c r="DU41" s="545"/>
      <c r="DV41" s="545"/>
      <c r="DW41" s="545"/>
      <c r="DX41" s="545"/>
      <c r="DY41" s="545"/>
      <c r="DZ41" s="545"/>
      <c r="EA41" s="545"/>
      <c r="EB41" s="545"/>
      <c r="EC41" s="545"/>
      <c r="ED41" s="545"/>
      <c r="EE41" s="545"/>
      <c r="EF41" s="545"/>
      <c r="EG41" s="545"/>
      <c r="EH41" s="545"/>
      <c r="EI41" s="545"/>
      <c r="EJ41" s="545"/>
      <c r="EK41" s="545"/>
      <c r="EL41" s="545"/>
      <c r="EM41" s="545"/>
      <c r="EN41" s="545"/>
      <c r="EO41" s="545"/>
      <c r="EP41" s="545"/>
      <c r="EQ41" s="545"/>
      <c r="ER41" s="545"/>
      <c r="ES41" s="545"/>
      <c r="ET41" s="545"/>
      <c r="EU41" s="545"/>
      <c r="EV41" s="545"/>
      <c r="EW41" s="545"/>
      <c r="EX41" s="545"/>
      <c r="EY41" s="545"/>
      <c r="EZ41" s="545"/>
      <c r="FA41" s="545"/>
      <c r="FB41" s="545"/>
      <c r="FC41" s="545"/>
      <c r="FD41" s="545"/>
      <c r="FE41" s="545"/>
    </row>
    <row r="42" spans="1:161" s="24" customFormat="1" ht="15">
      <c r="A42" s="402" t="s">
        <v>215</v>
      </c>
      <c r="B42" s="402"/>
      <c r="C42" s="402"/>
      <c r="D42" s="402"/>
      <c r="E42" s="402"/>
      <c r="F42" s="402"/>
      <c r="G42" s="30"/>
      <c r="H42" s="566" t="s">
        <v>418</v>
      </c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566"/>
      <c r="AT42" s="566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545"/>
      <c r="BI42" s="545"/>
      <c r="BJ42" s="545"/>
      <c r="BK42" s="545"/>
      <c r="BL42" s="545"/>
      <c r="BM42" s="545"/>
      <c r="BN42" s="545"/>
      <c r="BO42" s="545"/>
      <c r="BP42" s="545"/>
      <c r="BQ42" s="545"/>
      <c r="BR42" s="545"/>
      <c r="BS42" s="545"/>
      <c r="BT42" s="545"/>
      <c r="BU42" s="545"/>
      <c r="BV42" s="545"/>
      <c r="BW42" s="545"/>
      <c r="BX42" s="545"/>
      <c r="BY42" s="545"/>
      <c r="BZ42" s="545"/>
      <c r="CA42" s="545"/>
      <c r="CB42" s="545"/>
      <c r="CC42" s="545"/>
      <c r="CD42" s="545"/>
      <c r="CE42" s="545"/>
      <c r="CF42" s="545"/>
      <c r="CG42" s="545"/>
      <c r="CH42" s="545"/>
      <c r="CI42" s="545"/>
      <c r="CJ42" s="545"/>
      <c r="CK42" s="545"/>
      <c r="CL42" s="545"/>
      <c r="CM42" s="545"/>
      <c r="CN42" s="545"/>
      <c r="CO42" s="545"/>
      <c r="CP42" s="545"/>
      <c r="CQ42" s="545"/>
      <c r="CR42" s="545"/>
      <c r="CS42" s="545"/>
      <c r="CT42" s="545"/>
      <c r="CU42" s="545"/>
      <c r="CV42" s="545"/>
      <c r="CW42" s="545"/>
      <c r="CX42" s="545"/>
      <c r="CY42" s="545"/>
      <c r="CZ42" s="545"/>
      <c r="DA42" s="545"/>
      <c r="DB42" s="545"/>
      <c r="DC42" s="545"/>
      <c r="DD42" s="545"/>
      <c r="DE42" s="545"/>
      <c r="DF42" s="545"/>
      <c r="DG42" s="545"/>
      <c r="DH42" s="545"/>
      <c r="DI42" s="545"/>
      <c r="DJ42" s="545"/>
      <c r="DK42" s="545"/>
      <c r="DL42" s="545"/>
      <c r="DM42" s="545"/>
      <c r="DN42" s="545"/>
      <c r="DO42" s="545"/>
      <c r="DP42" s="545"/>
      <c r="DQ42" s="545"/>
      <c r="DR42" s="545"/>
      <c r="DS42" s="545"/>
      <c r="DT42" s="545"/>
      <c r="DU42" s="545"/>
      <c r="DV42" s="545"/>
      <c r="DW42" s="545"/>
      <c r="DX42" s="545"/>
      <c r="DY42" s="545"/>
      <c r="DZ42" s="545"/>
      <c r="EA42" s="545"/>
      <c r="EB42" s="545"/>
      <c r="EC42" s="545"/>
      <c r="ED42" s="545"/>
      <c r="EE42" s="545"/>
      <c r="EF42" s="545"/>
      <c r="EG42" s="545"/>
      <c r="EH42" s="545"/>
      <c r="EI42" s="545"/>
      <c r="EJ42" s="545"/>
      <c r="EK42" s="545"/>
      <c r="EL42" s="545"/>
      <c r="EM42" s="545"/>
      <c r="EN42" s="545"/>
      <c r="EO42" s="545"/>
      <c r="EP42" s="545"/>
      <c r="EQ42" s="545"/>
      <c r="ER42" s="545"/>
      <c r="ES42" s="545"/>
      <c r="ET42" s="545"/>
      <c r="EU42" s="545"/>
      <c r="EV42" s="545"/>
      <c r="EW42" s="545"/>
      <c r="EX42" s="545"/>
      <c r="EY42" s="545"/>
      <c r="EZ42" s="545"/>
      <c r="FA42" s="545"/>
      <c r="FB42" s="545"/>
      <c r="FC42" s="545"/>
      <c r="FD42" s="545"/>
      <c r="FE42" s="545"/>
    </row>
    <row r="43" spans="1:161" s="24" customFormat="1" ht="15">
      <c r="A43" s="402"/>
      <c r="B43" s="402"/>
      <c r="C43" s="402"/>
      <c r="D43" s="402"/>
      <c r="E43" s="402"/>
      <c r="F43" s="402"/>
      <c r="G43" s="30"/>
      <c r="H43" s="566" t="s">
        <v>813</v>
      </c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545"/>
      <c r="BI43" s="545"/>
      <c r="BJ43" s="545"/>
      <c r="BK43" s="545"/>
      <c r="BL43" s="545"/>
      <c r="BM43" s="545"/>
      <c r="BN43" s="545"/>
      <c r="BO43" s="545"/>
      <c r="BP43" s="545"/>
      <c r="BQ43" s="545"/>
      <c r="BR43" s="545"/>
      <c r="BS43" s="545"/>
      <c r="BT43" s="545"/>
      <c r="BU43" s="545"/>
      <c r="BV43" s="545"/>
      <c r="BW43" s="545"/>
      <c r="BX43" s="545"/>
      <c r="BY43" s="545"/>
      <c r="BZ43" s="545"/>
      <c r="CA43" s="545"/>
      <c r="CB43" s="545"/>
      <c r="CC43" s="545"/>
      <c r="CD43" s="545"/>
      <c r="CE43" s="545"/>
      <c r="CF43" s="545"/>
      <c r="CG43" s="545"/>
      <c r="CH43" s="545"/>
      <c r="CI43" s="545"/>
      <c r="CJ43" s="545"/>
      <c r="CK43" s="545"/>
      <c r="CL43" s="545"/>
      <c r="CM43" s="545"/>
      <c r="CN43" s="545"/>
      <c r="CO43" s="545"/>
      <c r="CP43" s="545"/>
      <c r="CQ43" s="545"/>
      <c r="CR43" s="545"/>
      <c r="CS43" s="545"/>
      <c r="CT43" s="545"/>
      <c r="CU43" s="545"/>
      <c r="CV43" s="545"/>
      <c r="CW43" s="545"/>
      <c r="CX43" s="545"/>
      <c r="CY43" s="545"/>
      <c r="CZ43" s="545"/>
      <c r="DA43" s="545"/>
      <c r="DB43" s="545"/>
      <c r="DC43" s="545"/>
      <c r="DD43" s="545"/>
      <c r="DE43" s="545"/>
      <c r="DF43" s="545"/>
      <c r="DG43" s="545"/>
      <c r="DH43" s="545"/>
      <c r="DI43" s="545"/>
      <c r="DJ43" s="545"/>
      <c r="DK43" s="545"/>
      <c r="DL43" s="545"/>
      <c r="DM43" s="545"/>
      <c r="DN43" s="545"/>
      <c r="DO43" s="545"/>
      <c r="DP43" s="545"/>
      <c r="DQ43" s="545"/>
      <c r="DR43" s="545"/>
      <c r="DS43" s="545"/>
      <c r="DT43" s="545"/>
      <c r="DU43" s="545"/>
      <c r="DV43" s="545"/>
      <c r="DW43" s="545"/>
      <c r="DX43" s="545"/>
      <c r="DY43" s="545"/>
      <c r="DZ43" s="545"/>
      <c r="EA43" s="545"/>
      <c r="EB43" s="545"/>
      <c r="EC43" s="545"/>
      <c r="ED43" s="545"/>
      <c r="EE43" s="545"/>
      <c r="EF43" s="545"/>
      <c r="EG43" s="545"/>
      <c r="EH43" s="545"/>
      <c r="EI43" s="545"/>
      <c r="EJ43" s="545"/>
      <c r="EK43" s="545"/>
      <c r="EL43" s="545"/>
      <c r="EM43" s="545"/>
      <c r="EN43" s="545"/>
      <c r="EO43" s="545"/>
      <c r="EP43" s="545"/>
      <c r="EQ43" s="545"/>
      <c r="ER43" s="545"/>
      <c r="ES43" s="545"/>
      <c r="ET43" s="545"/>
      <c r="EU43" s="545"/>
      <c r="EV43" s="545"/>
      <c r="EW43" s="545"/>
      <c r="EX43" s="545"/>
      <c r="EY43" s="545"/>
      <c r="EZ43" s="545"/>
      <c r="FA43" s="545"/>
      <c r="FB43" s="545"/>
      <c r="FC43" s="545"/>
      <c r="FD43" s="545"/>
      <c r="FE43" s="545"/>
    </row>
    <row r="44" spans="1:161" s="24" customFormat="1" ht="74.25" customHeight="1">
      <c r="A44" s="402" t="s">
        <v>419</v>
      </c>
      <c r="B44" s="402"/>
      <c r="C44" s="402"/>
      <c r="D44" s="402"/>
      <c r="E44" s="402"/>
      <c r="F44" s="402"/>
      <c r="G44" s="30"/>
      <c r="H44" s="566" t="s">
        <v>420</v>
      </c>
      <c r="I44" s="566"/>
      <c r="J44" s="566"/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566"/>
      <c r="AR44" s="566"/>
      <c r="AS44" s="566"/>
      <c r="AT44" s="567"/>
      <c r="AU44" s="408">
        <f>AU35</f>
        <v>25146.17111538462</v>
      </c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5">
        <f>BH35</f>
        <v>14.581</v>
      </c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545"/>
      <c r="BV44" s="545"/>
      <c r="BW44" s="545"/>
      <c r="BX44" s="545"/>
      <c r="BY44" s="545"/>
      <c r="BZ44" s="545"/>
      <c r="CA44" s="545"/>
      <c r="CB44" s="545"/>
      <c r="CC44" s="545"/>
      <c r="CD44" s="545"/>
      <c r="CE44" s="545"/>
      <c r="CF44" s="545"/>
      <c r="CG44" s="545">
        <f>CG34</f>
        <v>3.1</v>
      </c>
      <c r="CH44" s="545"/>
      <c r="CI44" s="545"/>
      <c r="CJ44" s="545"/>
      <c r="CK44" s="545"/>
      <c r="CL44" s="545"/>
      <c r="CM44" s="545"/>
      <c r="CN44" s="545"/>
      <c r="CO44" s="545"/>
      <c r="CP44" s="545"/>
      <c r="CQ44" s="545"/>
      <c r="CR44" s="545"/>
      <c r="CS44" s="545"/>
      <c r="CT44" s="545"/>
      <c r="CU44" s="545"/>
      <c r="CV44" s="545"/>
      <c r="CW44" s="545"/>
      <c r="CX44" s="545"/>
      <c r="CY44" s="545"/>
      <c r="CZ44" s="545"/>
      <c r="DA44" s="545"/>
      <c r="DB44" s="545"/>
      <c r="DC44" s="545"/>
      <c r="DD44" s="545"/>
      <c r="DE44" s="545"/>
      <c r="DF44" s="545"/>
      <c r="DG44" s="545"/>
      <c r="DH44" s="408">
        <f>DH35</f>
        <v>762.7913493851323</v>
      </c>
      <c r="DI44" s="545"/>
      <c r="DJ44" s="545"/>
      <c r="DK44" s="545"/>
      <c r="DL44" s="545"/>
      <c r="DM44" s="545"/>
      <c r="DN44" s="545"/>
      <c r="DO44" s="545"/>
      <c r="DP44" s="545"/>
      <c r="DQ44" s="545"/>
      <c r="DR44" s="545"/>
      <c r="DS44" s="545"/>
      <c r="DT44" s="408">
        <f>DT35</f>
        <v>1789.4026409900794</v>
      </c>
      <c r="DU44" s="545"/>
      <c r="DV44" s="545"/>
      <c r="DW44" s="545"/>
      <c r="DX44" s="545"/>
      <c r="DY44" s="545"/>
      <c r="DZ44" s="545"/>
      <c r="EA44" s="545"/>
      <c r="EB44" s="545"/>
      <c r="EC44" s="545"/>
      <c r="ED44" s="545"/>
      <c r="EE44" s="545"/>
      <c r="EF44" s="545"/>
      <c r="EG44" s="545"/>
      <c r="EH44" s="545"/>
      <c r="EI44" s="545"/>
      <c r="EJ44" s="545"/>
      <c r="EK44" s="545"/>
      <c r="EL44" s="545"/>
      <c r="EM44" s="545"/>
      <c r="EN44" s="545"/>
      <c r="EO44" s="545"/>
      <c r="EP44" s="545"/>
      <c r="EQ44" s="545"/>
      <c r="ER44" s="545"/>
      <c r="ES44" s="545"/>
      <c r="ET44" s="545"/>
      <c r="EU44" s="545"/>
      <c r="EV44" s="545"/>
      <c r="EW44" s="545"/>
      <c r="EX44" s="545"/>
      <c r="EY44" s="545"/>
      <c r="EZ44" s="545"/>
      <c r="FA44" s="545"/>
      <c r="FB44" s="545"/>
      <c r="FC44" s="545"/>
      <c r="FD44" s="545"/>
      <c r="FE44" s="545"/>
    </row>
    <row r="45" spans="1:161" s="24" customFormat="1" ht="26.25" customHeight="1">
      <c r="A45" s="402"/>
      <c r="B45" s="402"/>
      <c r="C45" s="402"/>
      <c r="D45" s="402"/>
      <c r="E45" s="402"/>
      <c r="F45" s="402"/>
      <c r="G45" s="30"/>
      <c r="H45" s="566" t="s">
        <v>412</v>
      </c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66"/>
      <c r="AB45" s="566"/>
      <c r="AC45" s="566"/>
      <c r="AD45" s="566"/>
      <c r="AE45" s="566"/>
      <c r="AF45" s="566"/>
      <c r="AG45" s="566"/>
      <c r="AH45" s="566"/>
      <c r="AI45" s="566"/>
      <c r="AJ45" s="566"/>
      <c r="AK45" s="566"/>
      <c r="AL45" s="566"/>
      <c r="AM45" s="566"/>
      <c r="AN45" s="566"/>
      <c r="AO45" s="566"/>
      <c r="AP45" s="566"/>
      <c r="AQ45" s="566"/>
      <c r="AR45" s="566"/>
      <c r="AS45" s="566"/>
      <c r="AT45" s="566"/>
      <c r="AU45" s="408">
        <f>AU44</f>
        <v>25146.17111538462</v>
      </c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5">
        <f>BH44</f>
        <v>14.581</v>
      </c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545"/>
      <c r="BV45" s="545"/>
      <c r="BW45" s="545"/>
      <c r="BX45" s="545"/>
      <c r="BY45" s="545"/>
      <c r="BZ45" s="545"/>
      <c r="CA45" s="545"/>
      <c r="CB45" s="545"/>
      <c r="CC45" s="545"/>
      <c r="CD45" s="545"/>
      <c r="CE45" s="545"/>
      <c r="CF45" s="545"/>
      <c r="CG45" s="545">
        <f>CG34</f>
        <v>3.1</v>
      </c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5"/>
      <c r="CZ45" s="545"/>
      <c r="DA45" s="545"/>
      <c r="DB45" s="545"/>
      <c r="DC45" s="545"/>
      <c r="DD45" s="545"/>
      <c r="DE45" s="545"/>
      <c r="DF45" s="545"/>
      <c r="DG45" s="545"/>
      <c r="DH45" s="408">
        <f>DH44</f>
        <v>762.7913493851323</v>
      </c>
      <c r="DI45" s="545"/>
      <c r="DJ45" s="545"/>
      <c r="DK45" s="545"/>
      <c r="DL45" s="545"/>
      <c r="DM45" s="545"/>
      <c r="DN45" s="545"/>
      <c r="DO45" s="545"/>
      <c r="DP45" s="545"/>
      <c r="DQ45" s="545"/>
      <c r="DR45" s="545"/>
      <c r="DS45" s="545"/>
      <c r="DT45" s="408">
        <f>DT44</f>
        <v>1789.4026409900794</v>
      </c>
      <c r="DU45" s="545"/>
      <c r="DV45" s="545"/>
      <c r="DW45" s="545"/>
      <c r="DX45" s="545"/>
      <c r="DY45" s="545"/>
      <c r="DZ45" s="545"/>
      <c r="EA45" s="545"/>
      <c r="EB45" s="545"/>
      <c r="EC45" s="545"/>
      <c r="ED45" s="545"/>
      <c r="EE45" s="545"/>
      <c r="EF45" s="545"/>
      <c r="EG45" s="545"/>
      <c r="EH45" s="545"/>
      <c r="EI45" s="545"/>
      <c r="EJ45" s="545"/>
      <c r="EK45" s="545"/>
      <c r="EL45" s="545"/>
      <c r="EM45" s="545"/>
      <c r="EN45" s="545"/>
      <c r="EO45" s="545"/>
      <c r="EP45" s="545"/>
      <c r="EQ45" s="545"/>
      <c r="ER45" s="545"/>
      <c r="ES45" s="545"/>
      <c r="ET45" s="545"/>
      <c r="EU45" s="545"/>
      <c r="EV45" s="545"/>
      <c r="EW45" s="545"/>
      <c r="EX45" s="545"/>
      <c r="EY45" s="545"/>
      <c r="EZ45" s="545"/>
      <c r="FA45" s="545"/>
      <c r="FB45" s="545"/>
      <c r="FC45" s="545"/>
      <c r="FD45" s="545"/>
      <c r="FE45" s="545"/>
    </row>
    <row r="46" s="120" customFormat="1" ht="12.75" hidden="1">
      <c r="G46" s="120" t="s">
        <v>772</v>
      </c>
    </row>
    <row r="47" spans="7:10" s="121" customFormat="1" ht="15" customHeight="1" hidden="1">
      <c r="G47" s="654" t="s">
        <v>912</v>
      </c>
      <c r="H47" s="654"/>
      <c r="I47" s="654"/>
      <c r="J47" s="121" t="s">
        <v>421</v>
      </c>
    </row>
    <row r="48" spans="7:10" s="121" customFormat="1" ht="15" customHeight="1" hidden="1">
      <c r="G48" s="654" t="s">
        <v>914</v>
      </c>
      <c r="H48" s="654"/>
      <c r="I48" s="654"/>
      <c r="J48" s="121" t="s">
        <v>422</v>
      </c>
    </row>
    <row r="49" s="121" customFormat="1" ht="15" customHeight="1" hidden="1">
      <c r="J49" s="121" t="s">
        <v>423</v>
      </c>
    </row>
    <row r="50" s="121" customFormat="1" ht="15" customHeight="1" hidden="1">
      <c r="J50" s="121" t="s">
        <v>424</v>
      </c>
    </row>
    <row r="51" spans="7:10" s="121" customFormat="1" ht="15" customHeight="1" hidden="1">
      <c r="G51" s="654" t="s">
        <v>916</v>
      </c>
      <c r="H51" s="654"/>
      <c r="I51" s="654"/>
      <c r="J51" s="121" t="s">
        <v>425</v>
      </c>
    </row>
    <row r="52" s="121" customFormat="1" ht="15" customHeight="1" hidden="1">
      <c r="J52" s="121" t="s">
        <v>426</v>
      </c>
    </row>
    <row r="53" s="121" customFormat="1" ht="15" customHeight="1" hidden="1">
      <c r="J53" s="121" t="s">
        <v>427</v>
      </c>
    </row>
    <row r="54" spans="7:10" s="121" customFormat="1" ht="15" customHeight="1" hidden="1">
      <c r="G54" s="654" t="s">
        <v>918</v>
      </c>
      <c r="H54" s="654"/>
      <c r="I54" s="654"/>
      <c r="J54" s="121" t="s">
        <v>428</v>
      </c>
    </row>
    <row r="55" spans="7:10" s="121" customFormat="1" ht="15" customHeight="1" hidden="1">
      <c r="G55" s="654" t="s">
        <v>920</v>
      </c>
      <c r="H55" s="654"/>
      <c r="I55" s="654"/>
      <c r="J55" s="121" t="s">
        <v>429</v>
      </c>
    </row>
    <row r="56" spans="7:161" s="121" customFormat="1" ht="39.75" customHeight="1" hidden="1">
      <c r="G56" s="654" t="s">
        <v>291</v>
      </c>
      <c r="H56" s="654"/>
      <c r="I56" s="654"/>
      <c r="J56" s="655" t="s">
        <v>430</v>
      </c>
      <c r="K56" s="655"/>
      <c r="L56" s="655"/>
      <c r="M56" s="655"/>
      <c r="N56" s="655"/>
      <c r="O56" s="655"/>
      <c r="P56" s="655"/>
      <c r="Q56" s="655"/>
      <c r="R56" s="655"/>
      <c r="S56" s="655"/>
      <c r="T56" s="655"/>
      <c r="U56" s="655"/>
      <c r="V56" s="655"/>
      <c r="W56" s="655"/>
      <c r="X56" s="655"/>
      <c r="Y56" s="655"/>
      <c r="Z56" s="655"/>
      <c r="AA56" s="655"/>
      <c r="AB56" s="655"/>
      <c r="AC56" s="655"/>
      <c r="AD56" s="655"/>
      <c r="AE56" s="655"/>
      <c r="AF56" s="655"/>
      <c r="AG56" s="655"/>
      <c r="AH56" s="655"/>
      <c r="AI56" s="655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5"/>
      <c r="AU56" s="655"/>
      <c r="AV56" s="655"/>
      <c r="AW56" s="655"/>
      <c r="AX56" s="655"/>
      <c r="AY56" s="655"/>
      <c r="AZ56" s="655"/>
      <c r="BA56" s="655"/>
      <c r="BB56" s="655"/>
      <c r="BC56" s="655"/>
      <c r="BD56" s="655"/>
      <c r="BE56" s="655"/>
      <c r="BF56" s="655"/>
      <c r="BG56" s="655"/>
      <c r="BH56" s="655"/>
      <c r="BI56" s="655"/>
      <c r="BJ56" s="655"/>
      <c r="BK56" s="655"/>
      <c r="BL56" s="655"/>
      <c r="BM56" s="655"/>
      <c r="BN56" s="655"/>
      <c r="BO56" s="655"/>
      <c r="BP56" s="655"/>
      <c r="BQ56" s="655"/>
      <c r="BR56" s="655"/>
      <c r="BS56" s="655"/>
      <c r="BT56" s="655"/>
      <c r="BU56" s="655"/>
      <c r="BV56" s="655"/>
      <c r="BW56" s="655"/>
      <c r="BX56" s="655"/>
      <c r="BY56" s="655"/>
      <c r="BZ56" s="655"/>
      <c r="CA56" s="655"/>
      <c r="CB56" s="655"/>
      <c r="CC56" s="655"/>
      <c r="CD56" s="655"/>
      <c r="CE56" s="655"/>
      <c r="CF56" s="655"/>
      <c r="CG56" s="655"/>
      <c r="CH56" s="655"/>
      <c r="CI56" s="655"/>
      <c r="CJ56" s="655"/>
      <c r="CK56" s="655"/>
      <c r="CL56" s="655"/>
      <c r="CM56" s="655"/>
      <c r="CN56" s="655"/>
      <c r="CO56" s="655"/>
      <c r="CP56" s="655"/>
      <c r="CQ56" s="655"/>
      <c r="CR56" s="655"/>
      <c r="CS56" s="655"/>
      <c r="CT56" s="655"/>
      <c r="CU56" s="655"/>
      <c r="CV56" s="655"/>
      <c r="CW56" s="655"/>
      <c r="CX56" s="655"/>
      <c r="CY56" s="655"/>
      <c r="CZ56" s="655"/>
      <c r="DA56" s="655"/>
      <c r="DB56" s="655"/>
      <c r="DC56" s="655"/>
      <c r="DD56" s="655"/>
      <c r="DE56" s="655"/>
      <c r="DF56" s="655"/>
      <c r="DG56" s="655"/>
      <c r="DH56" s="655"/>
      <c r="DI56" s="655"/>
      <c r="DJ56" s="655"/>
      <c r="DK56" s="655"/>
      <c r="DL56" s="655"/>
      <c r="DM56" s="655"/>
      <c r="DN56" s="655"/>
      <c r="DO56" s="655"/>
      <c r="DP56" s="655"/>
      <c r="DQ56" s="655"/>
      <c r="DR56" s="655"/>
      <c r="DS56" s="655"/>
      <c r="DT56" s="655"/>
      <c r="DU56" s="655"/>
      <c r="DV56" s="655"/>
      <c r="DW56" s="655"/>
      <c r="DX56" s="655"/>
      <c r="DY56" s="655"/>
      <c r="DZ56" s="655"/>
      <c r="EA56" s="655"/>
      <c r="EB56" s="655"/>
      <c r="EC56" s="655"/>
      <c r="ED56" s="655"/>
      <c r="EE56" s="655"/>
      <c r="EF56" s="655"/>
      <c r="EG56" s="655"/>
      <c r="EH56" s="655"/>
      <c r="EI56" s="655"/>
      <c r="EJ56" s="655"/>
      <c r="EK56" s="655"/>
      <c r="EL56" s="655"/>
      <c r="EM56" s="655"/>
      <c r="EN56" s="655"/>
      <c r="EO56" s="655"/>
      <c r="EP56" s="655"/>
      <c r="EQ56" s="655"/>
      <c r="ER56" s="655"/>
      <c r="ES56" s="655"/>
      <c r="ET56" s="655"/>
      <c r="EU56" s="655"/>
      <c r="EV56" s="655"/>
      <c r="EW56" s="655"/>
      <c r="EX56" s="655"/>
      <c r="EY56" s="655"/>
      <c r="EZ56" s="655"/>
      <c r="FA56" s="655"/>
      <c r="FB56" s="655"/>
      <c r="FC56" s="655"/>
      <c r="FD56" s="655"/>
      <c r="FE56" s="655"/>
    </row>
    <row r="57" spans="7:161" s="121" customFormat="1" ht="27" customHeight="1" hidden="1">
      <c r="G57" s="654" t="s">
        <v>292</v>
      </c>
      <c r="H57" s="654"/>
      <c r="I57" s="654"/>
      <c r="J57" s="655" t="s">
        <v>431</v>
      </c>
      <c r="K57" s="655"/>
      <c r="L57" s="655"/>
      <c r="M57" s="655"/>
      <c r="N57" s="655"/>
      <c r="O57" s="655"/>
      <c r="P57" s="655"/>
      <c r="Q57" s="655"/>
      <c r="R57" s="655"/>
      <c r="S57" s="655"/>
      <c r="T57" s="655"/>
      <c r="U57" s="655"/>
      <c r="V57" s="655"/>
      <c r="W57" s="655"/>
      <c r="X57" s="655"/>
      <c r="Y57" s="655"/>
      <c r="Z57" s="655"/>
      <c r="AA57" s="655"/>
      <c r="AB57" s="655"/>
      <c r="AC57" s="655"/>
      <c r="AD57" s="655"/>
      <c r="AE57" s="655"/>
      <c r="AF57" s="655"/>
      <c r="AG57" s="655"/>
      <c r="AH57" s="655"/>
      <c r="AI57" s="655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5"/>
      <c r="AU57" s="655"/>
      <c r="AV57" s="655"/>
      <c r="AW57" s="655"/>
      <c r="AX57" s="655"/>
      <c r="AY57" s="655"/>
      <c r="AZ57" s="655"/>
      <c r="BA57" s="655"/>
      <c r="BB57" s="655"/>
      <c r="BC57" s="655"/>
      <c r="BD57" s="655"/>
      <c r="BE57" s="655"/>
      <c r="BF57" s="655"/>
      <c r="BG57" s="655"/>
      <c r="BH57" s="655"/>
      <c r="BI57" s="655"/>
      <c r="BJ57" s="655"/>
      <c r="BK57" s="655"/>
      <c r="BL57" s="655"/>
      <c r="BM57" s="655"/>
      <c r="BN57" s="655"/>
      <c r="BO57" s="655"/>
      <c r="BP57" s="655"/>
      <c r="BQ57" s="655"/>
      <c r="BR57" s="655"/>
      <c r="BS57" s="655"/>
      <c r="BT57" s="655"/>
      <c r="BU57" s="655"/>
      <c r="BV57" s="655"/>
      <c r="BW57" s="655"/>
      <c r="BX57" s="655"/>
      <c r="BY57" s="655"/>
      <c r="BZ57" s="655"/>
      <c r="CA57" s="655"/>
      <c r="CB57" s="655"/>
      <c r="CC57" s="655"/>
      <c r="CD57" s="655"/>
      <c r="CE57" s="655"/>
      <c r="CF57" s="655"/>
      <c r="CG57" s="655"/>
      <c r="CH57" s="655"/>
      <c r="CI57" s="655"/>
      <c r="CJ57" s="655"/>
      <c r="CK57" s="655"/>
      <c r="CL57" s="655"/>
      <c r="CM57" s="655"/>
      <c r="CN57" s="655"/>
      <c r="CO57" s="655"/>
      <c r="CP57" s="655"/>
      <c r="CQ57" s="655"/>
      <c r="CR57" s="655"/>
      <c r="CS57" s="655"/>
      <c r="CT57" s="655"/>
      <c r="CU57" s="655"/>
      <c r="CV57" s="655"/>
      <c r="CW57" s="655"/>
      <c r="CX57" s="655"/>
      <c r="CY57" s="655"/>
      <c r="CZ57" s="655"/>
      <c r="DA57" s="655"/>
      <c r="DB57" s="655"/>
      <c r="DC57" s="655"/>
      <c r="DD57" s="655"/>
      <c r="DE57" s="655"/>
      <c r="DF57" s="655"/>
      <c r="DG57" s="655"/>
      <c r="DH57" s="655"/>
      <c r="DI57" s="655"/>
      <c r="DJ57" s="655"/>
      <c r="DK57" s="655"/>
      <c r="DL57" s="655"/>
      <c r="DM57" s="655"/>
      <c r="DN57" s="655"/>
      <c r="DO57" s="655"/>
      <c r="DP57" s="655"/>
      <c r="DQ57" s="655"/>
      <c r="DR57" s="655"/>
      <c r="DS57" s="655"/>
      <c r="DT57" s="655"/>
      <c r="DU57" s="655"/>
      <c r="DV57" s="655"/>
      <c r="DW57" s="655"/>
      <c r="DX57" s="655"/>
      <c r="DY57" s="655"/>
      <c r="DZ57" s="655"/>
      <c r="EA57" s="655"/>
      <c r="EB57" s="655"/>
      <c r="EC57" s="655"/>
      <c r="ED57" s="655"/>
      <c r="EE57" s="655"/>
      <c r="EF57" s="655"/>
      <c r="EG57" s="655"/>
      <c r="EH57" s="655"/>
      <c r="EI57" s="655"/>
      <c r="EJ57" s="655"/>
      <c r="EK57" s="655"/>
      <c r="EL57" s="655"/>
      <c r="EM57" s="655"/>
      <c r="EN57" s="655"/>
      <c r="EO57" s="655"/>
      <c r="EP57" s="655"/>
      <c r="EQ57" s="655"/>
      <c r="ER57" s="655"/>
      <c r="ES57" s="655"/>
      <c r="ET57" s="655"/>
      <c r="EU57" s="655"/>
      <c r="EV57" s="655"/>
      <c r="EW57" s="655"/>
      <c r="EX57" s="655"/>
      <c r="EY57" s="655"/>
      <c r="EZ57" s="655"/>
      <c r="FA57" s="655"/>
      <c r="FB57" s="655"/>
      <c r="FC57" s="655"/>
      <c r="FD57" s="655"/>
      <c r="FE57" s="655"/>
    </row>
    <row r="58" spans="10:161" s="121" customFormat="1" ht="27.75" customHeight="1" hidden="1">
      <c r="J58" s="655" t="s">
        <v>432</v>
      </c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655"/>
      <c r="W58" s="655"/>
      <c r="X58" s="655"/>
      <c r="Y58" s="655"/>
      <c r="Z58" s="655"/>
      <c r="AA58" s="655"/>
      <c r="AB58" s="655"/>
      <c r="AC58" s="655"/>
      <c r="AD58" s="655"/>
      <c r="AE58" s="655"/>
      <c r="AF58" s="655"/>
      <c r="AG58" s="655"/>
      <c r="AH58" s="655"/>
      <c r="AI58" s="655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5"/>
      <c r="AU58" s="655"/>
      <c r="AV58" s="655"/>
      <c r="AW58" s="655"/>
      <c r="AX58" s="655"/>
      <c r="AY58" s="655"/>
      <c r="AZ58" s="655"/>
      <c r="BA58" s="655"/>
      <c r="BB58" s="655"/>
      <c r="BC58" s="655"/>
      <c r="BD58" s="655"/>
      <c r="BE58" s="655"/>
      <c r="BF58" s="655"/>
      <c r="BG58" s="655"/>
      <c r="BH58" s="655"/>
      <c r="BI58" s="655"/>
      <c r="BJ58" s="655"/>
      <c r="BK58" s="655"/>
      <c r="BL58" s="655"/>
      <c r="BM58" s="655"/>
      <c r="BN58" s="655"/>
      <c r="BO58" s="655"/>
      <c r="BP58" s="655"/>
      <c r="BQ58" s="655"/>
      <c r="BR58" s="655"/>
      <c r="BS58" s="655"/>
      <c r="BT58" s="655"/>
      <c r="BU58" s="655"/>
      <c r="BV58" s="655"/>
      <c r="BW58" s="655"/>
      <c r="BX58" s="655"/>
      <c r="BY58" s="655"/>
      <c r="BZ58" s="655"/>
      <c r="CA58" s="655"/>
      <c r="CB58" s="655"/>
      <c r="CC58" s="655"/>
      <c r="CD58" s="655"/>
      <c r="CE58" s="655"/>
      <c r="CF58" s="655"/>
      <c r="CG58" s="655"/>
      <c r="CH58" s="655"/>
      <c r="CI58" s="655"/>
      <c r="CJ58" s="655"/>
      <c r="CK58" s="655"/>
      <c r="CL58" s="655"/>
      <c r="CM58" s="655"/>
      <c r="CN58" s="655"/>
      <c r="CO58" s="655"/>
      <c r="CP58" s="655"/>
      <c r="CQ58" s="655"/>
      <c r="CR58" s="655"/>
      <c r="CS58" s="655"/>
      <c r="CT58" s="655"/>
      <c r="CU58" s="655"/>
      <c r="CV58" s="655"/>
      <c r="CW58" s="655"/>
      <c r="CX58" s="655"/>
      <c r="CY58" s="655"/>
      <c r="CZ58" s="655"/>
      <c r="DA58" s="655"/>
      <c r="DB58" s="655"/>
      <c r="DC58" s="655"/>
      <c r="DD58" s="655"/>
      <c r="DE58" s="655"/>
      <c r="DF58" s="655"/>
      <c r="DG58" s="655"/>
      <c r="DH58" s="655"/>
      <c r="DI58" s="655"/>
      <c r="DJ58" s="655"/>
      <c r="DK58" s="655"/>
      <c r="DL58" s="655"/>
      <c r="DM58" s="655"/>
      <c r="DN58" s="655"/>
      <c r="DO58" s="655"/>
      <c r="DP58" s="655"/>
      <c r="DQ58" s="655"/>
      <c r="DR58" s="655"/>
      <c r="DS58" s="655"/>
      <c r="DT58" s="655"/>
      <c r="DU58" s="655"/>
      <c r="DV58" s="655"/>
      <c r="DW58" s="655"/>
      <c r="DX58" s="655"/>
      <c r="DY58" s="655"/>
      <c r="DZ58" s="655"/>
      <c r="EA58" s="655"/>
      <c r="EB58" s="655"/>
      <c r="EC58" s="655"/>
      <c r="ED58" s="655"/>
      <c r="EE58" s="655"/>
      <c r="EF58" s="655"/>
      <c r="EG58" s="655"/>
      <c r="EH58" s="655"/>
      <c r="EI58" s="655"/>
      <c r="EJ58" s="655"/>
      <c r="EK58" s="655"/>
      <c r="EL58" s="655"/>
      <c r="EM58" s="655"/>
      <c r="EN58" s="655"/>
      <c r="EO58" s="655"/>
      <c r="EP58" s="655"/>
      <c r="EQ58" s="655"/>
      <c r="ER58" s="655"/>
      <c r="ES58" s="655"/>
      <c r="ET58" s="655"/>
      <c r="EU58" s="655"/>
      <c r="EV58" s="655"/>
      <c r="EW58" s="655"/>
      <c r="EX58" s="655"/>
      <c r="EY58" s="655"/>
      <c r="EZ58" s="655"/>
      <c r="FA58" s="655"/>
      <c r="FB58" s="655"/>
      <c r="FC58" s="655"/>
      <c r="FD58" s="655"/>
      <c r="FE58" s="655"/>
    </row>
    <row r="59" spans="10:161" s="121" customFormat="1" ht="27.75" customHeight="1" hidden="1">
      <c r="J59" s="655" t="s">
        <v>433</v>
      </c>
      <c r="K59" s="655"/>
      <c r="L59" s="655"/>
      <c r="M59" s="655"/>
      <c r="N59" s="655"/>
      <c r="O59" s="655"/>
      <c r="P59" s="655"/>
      <c r="Q59" s="655"/>
      <c r="R59" s="655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5"/>
      <c r="AU59" s="655"/>
      <c r="AV59" s="655"/>
      <c r="AW59" s="655"/>
      <c r="AX59" s="655"/>
      <c r="AY59" s="655"/>
      <c r="AZ59" s="655"/>
      <c r="BA59" s="655"/>
      <c r="BB59" s="655"/>
      <c r="BC59" s="655"/>
      <c r="BD59" s="655"/>
      <c r="BE59" s="655"/>
      <c r="BF59" s="655"/>
      <c r="BG59" s="655"/>
      <c r="BH59" s="655"/>
      <c r="BI59" s="655"/>
      <c r="BJ59" s="655"/>
      <c r="BK59" s="655"/>
      <c r="BL59" s="655"/>
      <c r="BM59" s="655"/>
      <c r="BN59" s="655"/>
      <c r="BO59" s="655"/>
      <c r="BP59" s="655"/>
      <c r="BQ59" s="655"/>
      <c r="BR59" s="655"/>
      <c r="BS59" s="655"/>
      <c r="BT59" s="655"/>
      <c r="BU59" s="655"/>
      <c r="BV59" s="655"/>
      <c r="BW59" s="655"/>
      <c r="BX59" s="655"/>
      <c r="BY59" s="655"/>
      <c r="BZ59" s="655"/>
      <c r="CA59" s="655"/>
      <c r="CB59" s="655"/>
      <c r="CC59" s="655"/>
      <c r="CD59" s="655"/>
      <c r="CE59" s="655"/>
      <c r="CF59" s="655"/>
      <c r="CG59" s="655"/>
      <c r="CH59" s="655"/>
      <c r="CI59" s="655"/>
      <c r="CJ59" s="655"/>
      <c r="CK59" s="655"/>
      <c r="CL59" s="655"/>
      <c r="CM59" s="655"/>
      <c r="CN59" s="655"/>
      <c r="CO59" s="655"/>
      <c r="CP59" s="655"/>
      <c r="CQ59" s="655"/>
      <c r="CR59" s="655"/>
      <c r="CS59" s="655"/>
      <c r="CT59" s="655"/>
      <c r="CU59" s="655"/>
      <c r="CV59" s="655"/>
      <c r="CW59" s="655"/>
      <c r="CX59" s="655"/>
      <c r="CY59" s="655"/>
      <c r="CZ59" s="655"/>
      <c r="DA59" s="655"/>
      <c r="DB59" s="655"/>
      <c r="DC59" s="655"/>
      <c r="DD59" s="655"/>
      <c r="DE59" s="655"/>
      <c r="DF59" s="655"/>
      <c r="DG59" s="655"/>
      <c r="DH59" s="655"/>
      <c r="DI59" s="655"/>
      <c r="DJ59" s="655"/>
      <c r="DK59" s="655"/>
      <c r="DL59" s="655"/>
      <c r="DM59" s="655"/>
      <c r="DN59" s="655"/>
      <c r="DO59" s="655"/>
      <c r="DP59" s="655"/>
      <c r="DQ59" s="655"/>
      <c r="DR59" s="655"/>
      <c r="DS59" s="655"/>
      <c r="DT59" s="655"/>
      <c r="DU59" s="655"/>
      <c r="DV59" s="655"/>
      <c r="DW59" s="655"/>
      <c r="DX59" s="655"/>
      <c r="DY59" s="655"/>
      <c r="DZ59" s="655"/>
      <c r="EA59" s="655"/>
      <c r="EB59" s="655"/>
      <c r="EC59" s="655"/>
      <c r="ED59" s="655"/>
      <c r="EE59" s="655"/>
      <c r="EF59" s="655"/>
      <c r="EG59" s="655"/>
      <c r="EH59" s="655"/>
      <c r="EI59" s="655"/>
      <c r="EJ59" s="655"/>
      <c r="EK59" s="655"/>
      <c r="EL59" s="655"/>
      <c r="EM59" s="655"/>
      <c r="EN59" s="655"/>
      <c r="EO59" s="655"/>
      <c r="EP59" s="655"/>
      <c r="EQ59" s="655"/>
      <c r="ER59" s="655"/>
      <c r="ES59" s="655"/>
      <c r="ET59" s="655"/>
      <c r="EU59" s="655"/>
      <c r="EV59" s="655"/>
      <c r="EW59" s="655"/>
      <c r="EX59" s="655"/>
      <c r="EY59" s="655"/>
      <c r="EZ59" s="655"/>
      <c r="FA59" s="655"/>
      <c r="FB59" s="655"/>
      <c r="FC59" s="655"/>
      <c r="FD59" s="655"/>
      <c r="FE59" s="655"/>
    </row>
    <row r="60" s="24" customFormat="1" ht="15"/>
    <row r="61" spans="7:10" ht="15" hidden="1">
      <c r="G61" s="653" t="s">
        <v>294</v>
      </c>
      <c r="H61" s="653"/>
      <c r="I61" s="653"/>
      <c r="J61" s="22" t="s">
        <v>434</v>
      </c>
    </row>
    <row r="62" ht="48" customHeight="1"/>
    <row r="63" spans="10:117" ht="17.25" customHeight="1">
      <c r="J63" s="280"/>
      <c r="K63" s="194" t="s">
        <v>973</v>
      </c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  <c r="CL63" s="280"/>
      <c r="CM63" s="280"/>
      <c r="CN63" s="280"/>
      <c r="CO63" s="280"/>
      <c r="CP63" s="280"/>
      <c r="CQ63" s="280"/>
      <c r="CR63" s="280"/>
      <c r="CS63" s="280"/>
      <c r="CT63" s="280"/>
      <c r="CU63" s="280"/>
      <c r="CV63" s="280"/>
      <c r="CW63" s="280"/>
      <c r="CX63" s="280"/>
      <c r="CY63" s="280"/>
      <c r="CZ63" s="280"/>
      <c r="DA63" s="280"/>
      <c r="DB63" s="280"/>
      <c r="DC63" s="280"/>
      <c r="DD63" s="280"/>
      <c r="DE63" s="280"/>
      <c r="DF63" s="280"/>
      <c r="DG63" s="280"/>
      <c r="DH63" s="280"/>
      <c r="DI63" s="280"/>
      <c r="DJ63" s="280"/>
      <c r="DK63" s="280"/>
      <c r="DL63" s="280"/>
      <c r="DM63" s="280"/>
    </row>
    <row r="64" spans="10:117" ht="17.25" customHeight="1">
      <c r="J64" s="280"/>
      <c r="K64" s="195"/>
      <c r="L64" s="239" t="s">
        <v>959</v>
      </c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0"/>
      <c r="BD64" s="280"/>
      <c r="BE64" s="280"/>
      <c r="BF64" s="28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0"/>
      <c r="BR64" s="280"/>
      <c r="BS64" s="280"/>
      <c r="BT64" s="280"/>
      <c r="BU64" s="280"/>
      <c r="BV64" s="280"/>
      <c r="BW64" s="280"/>
      <c r="BX64" s="280"/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280"/>
      <c r="CJ64" s="280"/>
      <c r="CK64" s="280"/>
      <c r="CL64" s="280"/>
      <c r="CM64" s="280"/>
      <c r="CN64" s="280"/>
      <c r="CO64" s="280"/>
      <c r="CP64" s="280"/>
      <c r="CQ64" s="280"/>
      <c r="CR64" s="280"/>
      <c r="CS64" s="280"/>
      <c r="CT64" s="280"/>
      <c r="CU64" s="280"/>
      <c r="CV64" s="280"/>
      <c r="CW64" s="280"/>
      <c r="CX64" s="280"/>
      <c r="CY64" s="280"/>
      <c r="CZ64" s="280"/>
      <c r="DA64" s="280"/>
      <c r="DB64" s="280"/>
      <c r="DC64" s="280"/>
      <c r="DD64" s="280"/>
      <c r="DE64" s="280"/>
      <c r="DF64" s="280"/>
      <c r="DG64" s="280"/>
      <c r="DH64" s="280"/>
      <c r="DI64" s="280"/>
      <c r="DJ64" s="280"/>
      <c r="DK64" s="280"/>
      <c r="DL64" s="280"/>
      <c r="DM64" s="280"/>
    </row>
    <row r="65" ht="32.25" customHeight="1"/>
    <row r="66" ht="15.75" customHeight="1">
      <c r="K66" s="194" t="s">
        <v>972</v>
      </c>
    </row>
    <row r="70" ht="21.75" customHeight="1"/>
    <row r="71" spans="7:33" ht="12" customHeight="1">
      <c r="G71" s="13" t="s">
        <v>846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7:33" ht="12" customHeight="1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 t="s">
        <v>847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</sheetData>
  <sheetProtection/>
  <mergeCells count="358">
    <mergeCell ref="BU45:CF45"/>
    <mergeCell ref="CG45:CU45"/>
    <mergeCell ref="A45:F45"/>
    <mergeCell ref="H45:AT45"/>
    <mergeCell ref="AU45:BG45"/>
    <mergeCell ref="BH45:BT45"/>
    <mergeCell ref="ER45:FE45"/>
    <mergeCell ref="CV45:DG45"/>
    <mergeCell ref="DH45:DS45"/>
    <mergeCell ref="DT45:EE45"/>
    <mergeCell ref="EF45:EQ45"/>
    <mergeCell ref="CG44:CU44"/>
    <mergeCell ref="CV44:DG44"/>
    <mergeCell ref="EF43:EQ43"/>
    <mergeCell ref="ER43:FE43"/>
    <mergeCell ref="EF44:EQ44"/>
    <mergeCell ref="ER44:FE44"/>
    <mergeCell ref="CV43:DG43"/>
    <mergeCell ref="DH43:DS43"/>
    <mergeCell ref="DT43:EE43"/>
    <mergeCell ref="DH44:DS44"/>
    <mergeCell ref="DT44:EE44"/>
    <mergeCell ref="DH42:DS42"/>
    <mergeCell ref="BU43:CF43"/>
    <mergeCell ref="A43:F43"/>
    <mergeCell ref="H43:AT43"/>
    <mergeCell ref="AU43:BG43"/>
    <mergeCell ref="BH43:BT43"/>
    <mergeCell ref="BH42:BT42"/>
    <mergeCell ref="BU42:CF42"/>
    <mergeCell ref="A44:F44"/>
    <mergeCell ref="H44:AT44"/>
    <mergeCell ref="AU44:BG44"/>
    <mergeCell ref="CV42:DG42"/>
    <mergeCell ref="A41:F41"/>
    <mergeCell ref="A42:F42"/>
    <mergeCell ref="H42:AT42"/>
    <mergeCell ref="AU42:BG42"/>
    <mergeCell ref="H41:AT41"/>
    <mergeCell ref="CG42:CU42"/>
    <mergeCell ref="BH44:BT44"/>
    <mergeCell ref="ER42:FE42"/>
    <mergeCell ref="CV41:DG41"/>
    <mergeCell ref="DH41:DS41"/>
    <mergeCell ref="DT41:EE41"/>
    <mergeCell ref="EF41:EQ41"/>
    <mergeCell ref="BU44:CF44"/>
    <mergeCell ref="DT42:EE42"/>
    <mergeCell ref="EF42:EQ42"/>
    <mergeCell ref="CG43:CU43"/>
    <mergeCell ref="EF40:EQ40"/>
    <mergeCell ref="ER40:FE40"/>
    <mergeCell ref="A39:F39"/>
    <mergeCell ref="DH40:DS40"/>
    <mergeCell ref="AU39:BG39"/>
    <mergeCell ref="A40:F40"/>
    <mergeCell ref="H40:AT40"/>
    <mergeCell ref="H39:AT39"/>
    <mergeCell ref="BU40:CF40"/>
    <mergeCell ref="BH40:BT40"/>
    <mergeCell ref="AU41:BG41"/>
    <mergeCell ref="BH39:BT39"/>
    <mergeCell ref="AU40:BG40"/>
    <mergeCell ref="CV38:DG38"/>
    <mergeCell ref="EF38:EQ38"/>
    <mergeCell ref="EF39:EQ39"/>
    <mergeCell ref="CV39:DG39"/>
    <mergeCell ref="CG38:CU38"/>
    <mergeCell ref="DH39:DS39"/>
    <mergeCell ref="BU39:CF39"/>
    <mergeCell ref="ER41:FE41"/>
    <mergeCell ref="ER39:FE39"/>
    <mergeCell ref="BH41:BT41"/>
    <mergeCell ref="BU41:CF41"/>
    <mergeCell ref="CG39:CU39"/>
    <mergeCell ref="CG41:CU41"/>
    <mergeCell ref="CG40:CU40"/>
    <mergeCell ref="DT40:EE40"/>
    <mergeCell ref="DT39:EE39"/>
    <mergeCell ref="CV40:DG40"/>
    <mergeCell ref="DT37:EE37"/>
    <mergeCell ref="EF37:EQ37"/>
    <mergeCell ref="ER37:FE37"/>
    <mergeCell ref="DT38:EE38"/>
    <mergeCell ref="DH38:DS38"/>
    <mergeCell ref="ER38:FE38"/>
    <mergeCell ref="A37:F37"/>
    <mergeCell ref="H37:AT37"/>
    <mergeCell ref="AU37:BG37"/>
    <mergeCell ref="BH37:BT37"/>
    <mergeCell ref="A38:F38"/>
    <mergeCell ref="H38:AT38"/>
    <mergeCell ref="AU38:BG38"/>
    <mergeCell ref="BH38:BT38"/>
    <mergeCell ref="ER35:FE35"/>
    <mergeCell ref="DT36:EE36"/>
    <mergeCell ref="EF36:EQ36"/>
    <mergeCell ref="DT35:EE35"/>
    <mergeCell ref="EF35:EQ35"/>
    <mergeCell ref="G54:I54"/>
    <mergeCell ref="CV35:DG35"/>
    <mergeCell ref="DH35:DS35"/>
    <mergeCell ref="BU38:CF38"/>
    <mergeCell ref="BU37:CF37"/>
    <mergeCell ref="J58:FE58"/>
    <mergeCell ref="J59:FE59"/>
    <mergeCell ref="G47:I47"/>
    <mergeCell ref="G48:I48"/>
    <mergeCell ref="G51:I51"/>
    <mergeCell ref="ER36:FE36"/>
    <mergeCell ref="CG37:CU37"/>
    <mergeCell ref="CG36:CU36"/>
    <mergeCell ref="CV36:DG36"/>
    <mergeCell ref="DH36:DS36"/>
    <mergeCell ref="BU36:CF36"/>
    <mergeCell ref="CV34:DG34"/>
    <mergeCell ref="DH34:DS34"/>
    <mergeCell ref="CV37:DG37"/>
    <mergeCell ref="CG35:CU35"/>
    <mergeCell ref="DH37:DS37"/>
    <mergeCell ref="CG34:CU34"/>
    <mergeCell ref="ER34:FE34"/>
    <mergeCell ref="G61:I61"/>
    <mergeCell ref="G55:I55"/>
    <mergeCell ref="G56:I56"/>
    <mergeCell ref="J56:FE56"/>
    <mergeCell ref="G57:I57"/>
    <mergeCell ref="J57:FE57"/>
    <mergeCell ref="BH35:BT35"/>
    <mergeCell ref="DT34:EE34"/>
    <mergeCell ref="BU35:CF35"/>
    <mergeCell ref="EF31:EQ31"/>
    <mergeCell ref="CG31:CU31"/>
    <mergeCell ref="BU31:CF31"/>
    <mergeCell ref="ER31:FE31"/>
    <mergeCell ref="DH32:DS32"/>
    <mergeCell ref="EF34:EQ34"/>
    <mergeCell ref="DT32:EE32"/>
    <mergeCell ref="EF32:EQ32"/>
    <mergeCell ref="BU34:CF34"/>
    <mergeCell ref="ER32:FE32"/>
    <mergeCell ref="AU32:BG32"/>
    <mergeCell ref="DT31:EE31"/>
    <mergeCell ref="CV32:DG32"/>
    <mergeCell ref="CG32:CU32"/>
    <mergeCell ref="CV31:DG31"/>
    <mergeCell ref="DH31:DS31"/>
    <mergeCell ref="BU32:CF32"/>
    <mergeCell ref="BH32:BT32"/>
    <mergeCell ref="A33:FE33"/>
    <mergeCell ref="A31:F31"/>
    <mergeCell ref="H31:AT31"/>
    <mergeCell ref="AU31:BG31"/>
    <mergeCell ref="BH31:BT31"/>
    <mergeCell ref="A35:F35"/>
    <mergeCell ref="H35:AT35"/>
    <mergeCell ref="AU34:BG34"/>
    <mergeCell ref="A32:F32"/>
    <mergeCell ref="H32:AT32"/>
    <mergeCell ref="A36:F36"/>
    <mergeCell ref="BH34:BT34"/>
    <mergeCell ref="BH36:BT36"/>
    <mergeCell ref="H36:AT36"/>
    <mergeCell ref="AU36:BG36"/>
    <mergeCell ref="H34:AT34"/>
    <mergeCell ref="A34:F34"/>
    <mergeCell ref="AU35:BG35"/>
    <mergeCell ref="CV30:DG30"/>
    <mergeCell ref="CV29:DG29"/>
    <mergeCell ref="CG29:CU29"/>
    <mergeCell ref="A30:F30"/>
    <mergeCell ref="H30:AT30"/>
    <mergeCell ref="H29:AT29"/>
    <mergeCell ref="AU29:BG29"/>
    <mergeCell ref="AU30:BG30"/>
    <mergeCell ref="BH30:BT30"/>
    <mergeCell ref="BH29:BT29"/>
    <mergeCell ref="BU29:CF29"/>
    <mergeCell ref="CG30:CU30"/>
    <mergeCell ref="BU30:CF30"/>
    <mergeCell ref="A28:F28"/>
    <mergeCell ref="H28:AT28"/>
    <mergeCell ref="AU28:BG28"/>
    <mergeCell ref="BH28:BT28"/>
    <mergeCell ref="A29:F29"/>
    <mergeCell ref="DH28:DS28"/>
    <mergeCell ref="CG28:CU28"/>
    <mergeCell ref="BU28:CF28"/>
    <mergeCell ref="A27:F27"/>
    <mergeCell ref="H27:AT27"/>
    <mergeCell ref="AU27:BG27"/>
    <mergeCell ref="BH27:BT27"/>
    <mergeCell ref="BU27:CF27"/>
    <mergeCell ref="A26:F26"/>
    <mergeCell ref="H26:AT26"/>
    <mergeCell ref="AU26:BG26"/>
    <mergeCell ref="DT30:EE30"/>
    <mergeCell ref="EF30:EQ30"/>
    <mergeCell ref="DT29:EE29"/>
    <mergeCell ref="EF29:EQ29"/>
    <mergeCell ref="BU26:CF26"/>
    <mergeCell ref="DH26:DS26"/>
    <mergeCell ref="DH29:DS29"/>
    <mergeCell ref="BH26:BT26"/>
    <mergeCell ref="ER30:FE30"/>
    <mergeCell ref="ER29:FE29"/>
    <mergeCell ref="EF27:EQ27"/>
    <mergeCell ref="CV28:DG28"/>
    <mergeCell ref="DH30:DS30"/>
    <mergeCell ref="CV27:DG27"/>
    <mergeCell ref="CG27:CU27"/>
    <mergeCell ref="DT27:EE27"/>
    <mergeCell ref="DH27:DS27"/>
    <mergeCell ref="ER28:FE28"/>
    <mergeCell ref="DT28:EE28"/>
    <mergeCell ref="EF28:EQ28"/>
    <mergeCell ref="ER27:FE27"/>
    <mergeCell ref="CG23:CU23"/>
    <mergeCell ref="CG24:CU24"/>
    <mergeCell ref="DT26:EE26"/>
    <mergeCell ref="CV25:DG25"/>
    <mergeCell ref="DT25:EE25"/>
    <mergeCell ref="CG26:CU26"/>
    <mergeCell ref="CV26:DG26"/>
    <mergeCell ref="CG25:CU25"/>
    <mergeCell ref="ER25:FE25"/>
    <mergeCell ref="ER26:FE26"/>
    <mergeCell ref="DH25:DS25"/>
    <mergeCell ref="EF25:EQ25"/>
    <mergeCell ref="EF26:EQ26"/>
    <mergeCell ref="A25:F25"/>
    <mergeCell ref="H25:AT25"/>
    <mergeCell ref="AU25:BG25"/>
    <mergeCell ref="BH25:BT25"/>
    <mergeCell ref="BU25:CF25"/>
    <mergeCell ref="ER24:FE24"/>
    <mergeCell ref="EF24:EQ24"/>
    <mergeCell ref="ER23:FE23"/>
    <mergeCell ref="CV24:DG24"/>
    <mergeCell ref="DH24:DS24"/>
    <mergeCell ref="DT24:EE24"/>
    <mergeCell ref="CV23:DG23"/>
    <mergeCell ref="DH23:DS23"/>
    <mergeCell ref="DT23:EE23"/>
    <mergeCell ref="EF23:EQ23"/>
    <mergeCell ref="BU23:CF23"/>
    <mergeCell ref="A24:F24"/>
    <mergeCell ref="H24:AT24"/>
    <mergeCell ref="AU24:BG24"/>
    <mergeCell ref="BH24:BT24"/>
    <mergeCell ref="A23:F23"/>
    <mergeCell ref="H23:AT23"/>
    <mergeCell ref="AU23:BG23"/>
    <mergeCell ref="BH23:BT23"/>
    <mergeCell ref="BU24:CF24"/>
    <mergeCell ref="CG20:CU20"/>
    <mergeCell ref="DT22:EE22"/>
    <mergeCell ref="EF22:EQ22"/>
    <mergeCell ref="CG22:CU22"/>
    <mergeCell ref="CV22:DG22"/>
    <mergeCell ref="DH22:DS22"/>
    <mergeCell ref="CG21:CU21"/>
    <mergeCell ref="EF20:EQ20"/>
    <mergeCell ref="CV21:DG21"/>
    <mergeCell ref="BU22:CF22"/>
    <mergeCell ref="A21:F21"/>
    <mergeCell ref="H21:AT21"/>
    <mergeCell ref="AU21:BG21"/>
    <mergeCell ref="BH21:BT21"/>
    <mergeCell ref="BU21:CF21"/>
    <mergeCell ref="A22:F22"/>
    <mergeCell ref="H22:AT22"/>
    <mergeCell ref="AU22:BG22"/>
    <mergeCell ref="BH22:BT22"/>
    <mergeCell ref="A20:F20"/>
    <mergeCell ref="H20:AT20"/>
    <mergeCell ref="AU20:BG20"/>
    <mergeCell ref="BH20:BT20"/>
    <mergeCell ref="A19:F19"/>
    <mergeCell ref="H19:AT19"/>
    <mergeCell ref="AU19:BG19"/>
    <mergeCell ref="BH19:BT19"/>
    <mergeCell ref="ER22:FE22"/>
    <mergeCell ref="EF21:EQ21"/>
    <mergeCell ref="ER21:FE21"/>
    <mergeCell ref="BU19:CF19"/>
    <mergeCell ref="BU20:CF20"/>
    <mergeCell ref="CV20:DG20"/>
    <mergeCell ref="DH20:DS20"/>
    <mergeCell ref="DT20:EE20"/>
    <mergeCell ref="CV19:DG19"/>
    <mergeCell ref="DH19:DS19"/>
    <mergeCell ref="EF18:EQ18"/>
    <mergeCell ref="ER18:FE18"/>
    <mergeCell ref="CG18:CU18"/>
    <mergeCell ref="DH21:DS21"/>
    <mergeCell ref="DT21:EE21"/>
    <mergeCell ref="ER19:FE19"/>
    <mergeCell ref="EF19:EQ19"/>
    <mergeCell ref="ER20:FE20"/>
    <mergeCell ref="DT19:EE19"/>
    <mergeCell ref="CG19:CU19"/>
    <mergeCell ref="A17:F17"/>
    <mergeCell ref="H17:AT17"/>
    <mergeCell ref="AU17:BG17"/>
    <mergeCell ref="BH17:BT17"/>
    <mergeCell ref="BU17:CF17"/>
    <mergeCell ref="AU18:BG18"/>
    <mergeCell ref="BH18:BT18"/>
    <mergeCell ref="A18:F18"/>
    <mergeCell ref="H18:AT18"/>
    <mergeCell ref="BU18:CF18"/>
    <mergeCell ref="CG13:CU13"/>
    <mergeCell ref="ER13:FE13"/>
    <mergeCell ref="BB11:DU11"/>
    <mergeCell ref="EF13:EQ13"/>
    <mergeCell ref="ER17:FE17"/>
    <mergeCell ref="CV17:DG17"/>
    <mergeCell ref="CG17:CU17"/>
    <mergeCell ref="DH17:DS17"/>
    <mergeCell ref="DT17:EE17"/>
    <mergeCell ref="EF17:EQ17"/>
    <mergeCell ref="A6:FE6"/>
    <mergeCell ref="A10:FE10"/>
    <mergeCell ref="A13:F13"/>
    <mergeCell ref="G13:AT13"/>
    <mergeCell ref="AU13:BG13"/>
    <mergeCell ref="BH13:BT13"/>
    <mergeCell ref="DT13:EE13"/>
    <mergeCell ref="BU13:CF13"/>
    <mergeCell ref="DH13:DS13"/>
    <mergeCell ref="CV13:DG13"/>
    <mergeCell ref="CV14:DG14"/>
    <mergeCell ref="CV18:DG18"/>
    <mergeCell ref="DH18:DS18"/>
    <mergeCell ref="DT18:EE18"/>
    <mergeCell ref="CV16:DG16"/>
    <mergeCell ref="A15:FE15"/>
    <mergeCell ref="BU16:CF16"/>
    <mergeCell ref="CG16:CU16"/>
    <mergeCell ref="EF16:EQ16"/>
    <mergeCell ref="ER16:FE16"/>
    <mergeCell ref="ER14:FE14"/>
    <mergeCell ref="EF14:EQ14"/>
    <mergeCell ref="DH14:DS14"/>
    <mergeCell ref="DT14:EE14"/>
    <mergeCell ref="DH16:DS16"/>
    <mergeCell ref="DT16:EE16"/>
    <mergeCell ref="A16:F16"/>
    <mergeCell ref="A14:F14"/>
    <mergeCell ref="G14:AT14"/>
    <mergeCell ref="AU14:BG14"/>
    <mergeCell ref="BH14:BT14"/>
    <mergeCell ref="CG14:CU14"/>
    <mergeCell ref="H16:AT16"/>
    <mergeCell ref="AU16:BG16"/>
    <mergeCell ref="BH16:BT16"/>
    <mergeCell ref="BU14:CF14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C49"/>
  <sheetViews>
    <sheetView zoomScalePageLayoutView="0" workbookViewId="0" topLeftCell="A25">
      <selection activeCell="BF10" sqref="BF10:BQ10"/>
    </sheetView>
  </sheetViews>
  <sheetFormatPr defaultColWidth="0.85546875" defaultRowHeight="15"/>
  <cols>
    <col min="1" max="16384" width="0.85546875" style="15" customWidth="1"/>
  </cols>
  <sheetData>
    <row r="1" s="13" customFormat="1" ht="12" customHeight="1">
      <c r="DA1" s="14" t="s">
        <v>487</v>
      </c>
    </row>
    <row r="2" spans="1:105" s="13" customFormat="1" ht="18" customHeight="1">
      <c r="A2" s="203" t="s">
        <v>279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</row>
    <row r="3" spans="1:105" ht="13.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</row>
    <row r="4" ht="12.75" customHeight="1"/>
    <row r="5" spans="1:105" s="16" customFormat="1" ht="28.5" customHeight="1">
      <c r="A5" s="348" t="s">
        <v>822</v>
      </c>
      <c r="B5" s="349"/>
      <c r="C5" s="349"/>
      <c r="D5" s="349"/>
      <c r="E5" s="349"/>
      <c r="F5" s="349"/>
      <c r="G5" s="350"/>
      <c r="H5" s="348" t="s">
        <v>778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50"/>
      <c r="AT5" s="348" t="s">
        <v>488</v>
      </c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50"/>
      <c r="BF5" s="398" t="s">
        <v>489</v>
      </c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400"/>
      <c r="CD5" s="398" t="s">
        <v>490</v>
      </c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400"/>
    </row>
    <row r="6" spans="1:105" s="16" customFormat="1" ht="61.5" customHeight="1">
      <c r="A6" s="354"/>
      <c r="B6" s="355"/>
      <c r="C6" s="355"/>
      <c r="D6" s="355"/>
      <c r="E6" s="355"/>
      <c r="F6" s="355"/>
      <c r="G6" s="356"/>
      <c r="H6" s="354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6"/>
      <c r="AT6" s="354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6"/>
      <c r="BF6" s="397" t="s">
        <v>992</v>
      </c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 t="s">
        <v>993</v>
      </c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 t="s">
        <v>491</v>
      </c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 t="s">
        <v>492</v>
      </c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</row>
    <row r="7" spans="1:105" s="17" customFormat="1" ht="13.5" customHeight="1">
      <c r="A7" s="292">
        <v>1</v>
      </c>
      <c r="B7" s="292"/>
      <c r="C7" s="292"/>
      <c r="D7" s="292"/>
      <c r="E7" s="292"/>
      <c r="F7" s="292"/>
      <c r="G7" s="292"/>
      <c r="H7" s="308">
        <v>2</v>
      </c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10"/>
      <c r="AT7" s="292">
        <v>3</v>
      </c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>
        <v>4</v>
      </c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>
        <v>5</v>
      </c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>
        <v>6</v>
      </c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>
        <v>7</v>
      </c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</row>
    <row r="8" spans="1:105" s="31" customFormat="1" ht="45" customHeight="1">
      <c r="A8" s="402" t="s">
        <v>823</v>
      </c>
      <c r="B8" s="402"/>
      <c r="C8" s="402"/>
      <c r="D8" s="402"/>
      <c r="E8" s="402"/>
      <c r="F8" s="402"/>
      <c r="G8" s="402"/>
      <c r="H8" s="30"/>
      <c r="I8" s="403" t="s">
        <v>493</v>
      </c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4"/>
      <c r="AT8" s="292" t="s">
        <v>71</v>
      </c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</row>
    <row r="9" spans="1:105" s="31" customFormat="1" ht="107.25" customHeight="1">
      <c r="A9" s="402" t="s">
        <v>780</v>
      </c>
      <c r="B9" s="402"/>
      <c r="C9" s="402"/>
      <c r="D9" s="402"/>
      <c r="E9" s="402"/>
      <c r="F9" s="402"/>
      <c r="G9" s="402"/>
      <c r="H9" s="30"/>
      <c r="I9" s="403" t="s">
        <v>494</v>
      </c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4"/>
      <c r="AT9" s="292" t="s">
        <v>71</v>
      </c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</row>
    <row r="10" spans="1:105" s="31" customFormat="1" ht="48" customHeight="1">
      <c r="A10" s="402" t="s">
        <v>868</v>
      </c>
      <c r="B10" s="402"/>
      <c r="C10" s="402"/>
      <c r="D10" s="402"/>
      <c r="E10" s="402"/>
      <c r="F10" s="402"/>
      <c r="G10" s="402"/>
      <c r="H10" s="30"/>
      <c r="I10" s="403" t="s">
        <v>495</v>
      </c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4"/>
      <c r="AT10" s="292" t="s">
        <v>946</v>
      </c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405">
        <v>14.845</v>
      </c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>
        <v>14.053</v>
      </c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292" t="s">
        <v>438</v>
      </c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 t="s">
        <v>438</v>
      </c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</row>
    <row r="11" spans="1:105" s="31" customFormat="1" ht="131.25" customHeight="1">
      <c r="A11" s="402" t="s">
        <v>803</v>
      </c>
      <c r="B11" s="402"/>
      <c r="C11" s="402"/>
      <c r="D11" s="402"/>
      <c r="E11" s="402"/>
      <c r="F11" s="402"/>
      <c r="G11" s="402"/>
      <c r="H11" s="30"/>
      <c r="I11" s="403" t="s">
        <v>496</v>
      </c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4"/>
      <c r="AT11" s="292" t="s">
        <v>946</v>
      </c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>
        <v>0</v>
      </c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>
        <v>0</v>
      </c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 t="s">
        <v>438</v>
      </c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 t="s">
        <v>438</v>
      </c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</row>
    <row r="12" spans="1:105" s="31" customFormat="1" ht="45" customHeight="1">
      <c r="A12" s="402" t="s">
        <v>869</v>
      </c>
      <c r="B12" s="402"/>
      <c r="C12" s="402"/>
      <c r="D12" s="402"/>
      <c r="E12" s="402"/>
      <c r="F12" s="402"/>
      <c r="G12" s="402"/>
      <c r="H12" s="30"/>
      <c r="I12" s="403" t="s">
        <v>497</v>
      </c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4"/>
      <c r="AT12" s="292" t="s">
        <v>812</v>
      </c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>
        <v>3.2</v>
      </c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>
        <v>3.1</v>
      </c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 t="s">
        <v>438</v>
      </c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 t="s">
        <v>438</v>
      </c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</row>
    <row r="13" spans="1:105" s="31" customFormat="1" ht="117" customHeight="1">
      <c r="A13" s="402" t="s">
        <v>870</v>
      </c>
      <c r="B13" s="402"/>
      <c r="C13" s="402"/>
      <c r="D13" s="402"/>
      <c r="E13" s="402"/>
      <c r="F13" s="402"/>
      <c r="G13" s="402"/>
      <c r="H13" s="30"/>
      <c r="I13" s="403" t="s">
        <v>498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4"/>
      <c r="AT13" s="292" t="s">
        <v>812</v>
      </c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>
        <v>0</v>
      </c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>
        <v>0</v>
      </c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 t="s">
        <v>438</v>
      </c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 t="s">
        <v>438</v>
      </c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</row>
    <row r="14" spans="1:105" s="31" customFormat="1" ht="71.25" customHeight="1">
      <c r="A14" s="402" t="s">
        <v>871</v>
      </c>
      <c r="B14" s="402"/>
      <c r="C14" s="402"/>
      <c r="D14" s="402"/>
      <c r="E14" s="402"/>
      <c r="F14" s="402"/>
      <c r="G14" s="402"/>
      <c r="H14" s="30"/>
      <c r="I14" s="403" t="s">
        <v>499</v>
      </c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4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</row>
    <row r="15" spans="1:105" s="31" customFormat="1" ht="30" customHeight="1">
      <c r="A15" s="402" t="s">
        <v>818</v>
      </c>
      <c r="B15" s="402"/>
      <c r="C15" s="402"/>
      <c r="D15" s="402"/>
      <c r="E15" s="402"/>
      <c r="F15" s="402"/>
      <c r="G15" s="402"/>
      <c r="H15" s="30"/>
      <c r="I15" s="403" t="s">
        <v>500</v>
      </c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4"/>
      <c r="AT15" s="292" t="s">
        <v>157</v>
      </c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</row>
    <row r="16" spans="1:105" s="31" customFormat="1" ht="30" customHeight="1">
      <c r="A16" s="402" t="s">
        <v>820</v>
      </c>
      <c r="B16" s="402"/>
      <c r="C16" s="402"/>
      <c r="D16" s="402"/>
      <c r="E16" s="402"/>
      <c r="F16" s="402"/>
      <c r="G16" s="402"/>
      <c r="H16" s="30"/>
      <c r="I16" s="403" t="s">
        <v>501</v>
      </c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4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</row>
    <row r="17" spans="1:105" s="31" customFormat="1" ht="15">
      <c r="A17" s="402"/>
      <c r="B17" s="402"/>
      <c r="C17" s="402"/>
      <c r="D17" s="402"/>
      <c r="E17" s="402"/>
      <c r="F17" s="402"/>
      <c r="G17" s="402"/>
      <c r="H17" s="30"/>
      <c r="I17" s="566" t="s">
        <v>502</v>
      </c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7"/>
      <c r="AT17" s="292" t="s">
        <v>157</v>
      </c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</row>
    <row r="18" spans="1:105" s="31" customFormat="1" ht="44.25" customHeight="1">
      <c r="A18" s="402"/>
      <c r="B18" s="402"/>
      <c r="C18" s="402"/>
      <c r="D18" s="402"/>
      <c r="E18" s="402"/>
      <c r="F18" s="402"/>
      <c r="G18" s="402"/>
      <c r="H18" s="30"/>
      <c r="I18" s="566" t="s">
        <v>503</v>
      </c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7"/>
      <c r="AT18" s="423" t="s">
        <v>504</v>
      </c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5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</row>
    <row r="19" spans="1:105" s="31" customFormat="1" ht="72.75" customHeight="1">
      <c r="A19" s="402" t="s">
        <v>902</v>
      </c>
      <c r="B19" s="402"/>
      <c r="C19" s="402"/>
      <c r="D19" s="402"/>
      <c r="E19" s="402"/>
      <c r="F19" s="402"/>
      <c r="G19" s="402"/>
      <c r="H19" s="30"/>
      <c r="I19" s="403" t="s">
        <v>505</v>
      </c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4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</row>
    <row r="20" spans="1:105" s="31" customFormat="1" ht="72.75" customHeight="1">
      <c r="A20" s="402" t="s">
        <v>904</v>
      </c>
      <c r="B20" s="402"/>
      <c r="C20" s="402"/>
      <c r="D20" s="402"/>
      <c r="E20" s="402"/>
      <c r="F20" s="402"/>
      <c r="G20" s="402"/>
      <c r="H20" s="30"/>
      <c r="I20" s="403" t="s">
        <v>506</v>
      </c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4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</row>
    <row r="21" spans="1:105" s="31" customFormat="1" ht="30" customHeight="1">
      <c r="A21" s="402" t="s">
        <v>507</v>
      </c>
      <c r="B21" s="402"/>
      <c r="C21" s="402"/>
      <c r="D21" s="402"/>
      <c r="E21" s="402"/>
      <c r="F21" s="402"/>
      <c r="G21" s="402"/>
      <c r="H21" s="30"/>
      <c r="I21" s="403" t="s">
        <v>500</v>
      </c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4"/>
      <c r="AT21" s="292" t="s">
        <v>157</v>
      </c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</row>
    <row r="22" spans="1:105" s="31" customFormat="1" ht="30" customHeight="1">
      <c r="A22" s="402" t="s">
        <v>508</v>
      </c>
      <c r="B22" s="402"/>
      <c r="C22" s="402"/>
      <c r="D22" s="402"/>
      <c r="E22" s="402"/>
      <c r="F22" s="402"/>
      <c r="G22" s="402"/>
      <c r="H22" s="30"/>
      <c r="I22" s="403" t="s">
        <v>501</v>
      </c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4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</row>
    <row r="23" spans="1:105" s="31" customFormat="1" ht="15">
      <c r="A23" s="402"/>
      <c r="B23" s="402"/>
      <c r="C23" s="402"/>
      <c r="D23" s="402"/>
      <c r="E23" s="402"/>
      <c r="F23" s="402"/>
      <c r="G23" s="402"/>
      <c r="H23" s="30"/>
      <c r="I23" s="566" t="s">
        <v>502</v>
      </c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/>
      <c r="AQ23" s="566"/>
      <c r="AR23" s="566"/>
      <c r="AS23" s="567"/>
      <c r="AT23" s="292" t="s">
        <v>157</v>
      </c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</row>
    <row r="24" spans="1:105" s="31" customFormat="1" ht="43.5" customHeight="1">
      <c r="A24" s="402"/>
      <c r="B24" s="402"/>
      <c r="C24" s="402"/>
      <c r="D24" s="402"/>
      <c r="E24" s="402"/>
      <c r="F24" s="402"/>
      <c r="G24" s="402"/>
      <c r="H24" s="30"/>
      <c r="I24" s="566" t="s">
        <v>503</v>
      </c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7"/>
      <c r="AT24" s="423" t="s">
        <v>504</v>
      </c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5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</row>
    <row r="25" spans="1:105" s="31" customFormat="1" ht="73.5" customHeight="1">
      <c r="A25" s="402" t="s">
        <v>906</v>
      </c>
      <c r="B25" s="402"/>
      <c r="C25" s="402"/>
      <c r="D25" s="402"/>
      <c r="E25" s="402"/>
      <c r="F25" s="402"/>
      <c r="G25" s="402"/>
      <c r="H25" s="30"/>
      <c r="I25" s="403" t="s">
        <v>516</v>
      </c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4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</row>
    <row r="26" spans="1:105" s="31" customFormat="1" ht="30" customHeight="1">
      <c r="A26" s="402" t="s">
        <v>517</v>
      </c>
      <c r="B26" s="402"/>
      <c r="C26" s="402"/>
      <c r="D26" s="402"/>
      <c r="E26" s="402"/>
      <c r="F26" s="402"/>
      <c r="G26" s="402"/>
      <c r="H26" s="30"/>
      <c r="I26" s="403" t="s">
        <v>500</v>
      </c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4"/>
      <c r="AT26" s="292" t="s">
        <v>157</v>
      </c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</row>
    <row r="27" spans="1:105" s="31" customFormat="1" ht="30" customHeight="1">
      <c r="A27" s="402" t="s">
        <v>518</v>
      </c>
      <c r="B27" s="402"/>
      <c r="C27" s="402"/>
      <c r="D27" s="402"/>
      <c r="E27" s="402"/>
      <c r="F27" s="402"/>
      <c r="G27" s="402"/>
      <c r="H27" s="30"/>
      <c r="I27" s="403" t="s">
        <v>501</v>
      </c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4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</row>
    <row r="28" spans="1:105" s="31" customFormat="1" ht="15">
      <c r="A28" s="402"/>
      <c r="B28" s="402"/>
      <c r="C28" s="402"/>
      <c r="D28" s="402"/>
      <c r="E28" s="402"/>
      <c r="F28" s="402"/>
      <c r="G28" s="402"/>
      <c r="H28" s="30"/>
      <c r="I28" s="566" t="s">
        <v>502</v>
      </c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566"/>
      <c r="AS28" s="567"/>
      <c r="AT28" s="292" t="s">
        <v>157</v>
      </c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</row>
    <row r="29" spans="1:105" s="31" customFormat="1" ht="43.5" customHeight="1">
      <c r="A29" s="402"/>
      <c r="B29" s="402"/>
      <c r="C29" s="402"/>
      <c r="D29" s="402"/>
      <c r="E29" s="402"/>
      <c r="F29" s="402"/>
      <c r="G29" s="402"/>
      <c r="H29" s="30"/>
      <c r="I29" s="566" t="s">
        <v>503</v>
      </c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  <c r="AO29" s="566"/>
      <c r="AP29" s="566"/>
      <c r="AQ29" s="566"/>
      <c r="AR29" s="566"/>
      <c r="AS29" s="567"/>
      <c r="AT29" s="423" t="s">
        <v>504</v>
      </c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5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</row>
    <row r="30" ht="9" customHeight="1"/>
    <row r="31" s="22" customFormat="1" ht="13.5" customHeight="1">
      <c r="D31" s="22" t="s">
        <v>772</v>
      </c>
    </row>
    <row r="32" spans="4:105" s="24" customFormat="1" ht="43.5" customHeight="1">
      <c r="D32" s="24" t="s">
        <v>912</v>
      </c>
      <c r="G32" s="389" t="s">
        <v>587</v>
      </c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389"/>
      <c r="CE32" s="389"/>
      <c r="CF32" s="389"/>
      <c r="CG32" s="389"/>
      <c r="CH32" s="389"/>
      <c r="CI32" s="389"/>
      <c r="CJ32" s="389"/>
      <c r="CK32" s="389"/>
      <c r="CL32" s="389"/>
      <c r="CM32" s="389"/>
      <c r="CN32" s="389"/>
      <c r="CO32" s="389"/>
      <c r="CP32" s="389"/>
      <c r="CQ32" s="389"/>
      <c r="CR32" s="389"/>
      <c r="CS32" s="389"/>
      <c r="CT32" s="389"/>
      <c r="CU32" s="389"/>
      <c r="CV32" s="389"/>
      <c r="CW32" s="389"/>
      <c r="CX32" s="389"/>
      <c r="CY32" s="389"/>
      <c r="CZ32" s="389"/>
      <c r="DA32" s="389"/>
    </row>
    <row r="33" spans="4:105" s="24" customFormat="1" ht="43.5" customHeight="1">
      <c r="D33" s="24" t="s">
        <v>914</v>
      </c>
      <c r="G33" s="389" t="s">
        <v>588</v>
      </c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389"/>
      <c r="CE33" s="389"/>
      <c r="CF33" s="389"/>
      <c r="CG33" s="389"/>
      <c r="CH33" s="389"/>
      <c r="CI33" s="389"/>
      <c r="CJ33" s="389"/>
      <c r="CK33" s="389"/>
      <c r="CL33" s="389"/>
      <c r="CM33" s="389"/>
      <c r="CN33" s="389"/>
      <c r="CO33" s="389"/>
      <c r="CP33" s="389"/>
      <c r="CQ33" s="389"/>
      <c r="CR33" s="389"/>
      <c r="CS33" s="389"/>
      <c r="CT33" s="389"/>
      <c r="CU33" s="389"/>
      <c r="CV33" s="389"/>
      <c r="CW33" s="389"/>
      <c r="CX33" s="389"/>
      <c r="CY33" s="389"/>
      <c r="CZ33" s="389"/>
      <c r="DA33" s="389"/>
    </row>
    <row r="34" spans="4:7" s="22" customFormat="1" ht="13.5" customHeight="1">
      <c r="D34" s="22" t="s">
        <v>916</v>
      </c>
      <c r="G34" s="22" t="s">
        <v>589</v>
      </c>
    </row>
    <row r="35" spans="4:7" s="22" customFormat="1" ht="13.5" customHeight="1">
      <c r="D35" s="22" t="s">
        <v>918</v>
      </c>
      <c r="G35" s="22" t="s">
        <v>590</v>
      </c>
    </row>
    <row r="36" spans="4:7" s="22" customFormat="1" ht="13.5" customHeight="1">
      <c r="D36" s="22" t="s">
        <v>920</v>
      </c>
      <c r="G36" s="22" t="s">
        <v>591</v>
      </c>
    </row>
    <row r="37" spans="4:7" s="22" customFormat="1" ht="13.5" customHeight="1">
      <c r="D37" s="22" t="s">
        <v>291</v>
      </c>
      <c r="G37" s="22" t="s">
        <v>592</v>
      </c>
    </row>
    <row r="38" spans="4:7" s="22" customFormat="1" ht="13.5" customHeight="1">
      <c r="D38" s="22" t="s">
        <v>292</v>
      </c>
      <c r="G38" s="22" t="s">
        <v>593</v>
      </c>
    </row>
    <row r="39" spans="4:105" s="24" customFormat="1" ht="30" customHeight="1">
      <c r="D39" s="24" t="s">
        <v>294</v>
      </c>
      <c r="G39" s="389" t="s">
        <v>594</v>
      </c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389"/>
      <c r="CT39" s="389"/>
      <c r="CU39" s="389"/>
      <c r="CV39" s="389"/>
      <c r="CW39" s="389"/>
      <c r="CX39" s="389"/>
      <c r="CY39" s="389"/>
      <c r="CZ39" s="389"/>
      <c r="DA39" s="389"/>
    </row>
    <row r="40" ht="3" customHeight="1"/>
    <row r="42" spans="14:107" ht="15.75">
      <c r="N42" s="194"/>
      <c r="O42" s="194" t="s">
        <v>525</v>
      </c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</row>
    <row r="43" spans="14:107" ht="15.75">
      <c r="N43" s="194"/>
      <c r="O43" s="194"/>
      <c r="P43" s="194" t="s">
        <v>807</v>
      </c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</row>
    <row r="44" spans="14:107" ht="15.75"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</row>
    <row r="45" spans="14:107" ht="15.75">
      <c r="N45" s="194"/>
      <c r="O45" s="194" t="s">
        <v>844</v>
      </c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</row>
    <row r="48" ht="15">
      <c r="G48" s="199" t="s">
        <v>846</v>
      </c>
    </row>
    <row r="49" ht="15">
      <c r="G49" s="199" t="s">
        <v>850</v>
      </c>
    </row>
  </sheetData>
  <sheetProtection/>
  <mergeCells count="173">
    <mergeCell ref="A5:G6"/>
    <mergeCell ref="H5:AS6"/>
    <mergeCell ref="AT5:BE6"/>
    <mergeCell ref="BF5:CC5"/>
    <mergeCell ref="CD5:DA5"/>
    <mergeCell ref="BF6:BQ6"/>
    <mergeCell ref="BR6:CC6"/>
    <mergeCell ref="CD6:CO6"/>
    <mergeCell ref="CP6:DA6"/>
    <mergeCell ref="BR7:CC7"/>
    <mergeCell ref="CD7:CO7"/>
    <mergeCell ref="CP7:DA7"/>
    <mergeCell ref="A8:G8"/>
    <mergeCell ref="I8:AS8"/>
    <mergeCell ref="AT8:BE8"/>
    <mergeCell ref="BF8:BQ8"/>
    <mergeCell ref="BR8:CC8"/>
    <mergeCell ref="CD8:CO8"/>
    <mergeCell ref="CP8:DA8"/>
    <mergeCell ref="A7:G7"/>
    <mergeCell ref="H7:AS7"/>
    <mergeCell ref="AT9:BE9"/>
    <mergeCell ref="BF9:BQ9"/>
    <mergeCell ref="A9:G9"/>
    <mergeCell ref="I9:AS9"/>
    <mergeCell ref="CP9:DA9"/>
    <mergeCell ref="AT7:BE7"/>
    <mergeCell ref="BF7:BQ7"/>
    <mergeCell ref="AT10:BE10"/>
    <mergeCell ref="BF10:BQ10"/>
    <mergeCell ref="BR10:CC10"/>
    <mergeCell ref="CD10:CO10"/>
    <mergeCell ref="CP10:DA10"/>
    <mergeCell ref="BR9:CC9"/>
    <mergeCell ref="CD9:CO9"/>
    <mergeCell ref="BR11:CC11"/>
    <mergeCell ref="CD11:CO11"/>
    <mergeCell ref="CP11:DA11"/>
    <mergeCell ref="A10:G10"/>
    <mergeCell ref="I10:AS10"/>
    <mergeCell ref="A11:G11"/>
    <mergeCell ref="I11:AS11"/>
    <mergeCell ref="AT11:BE11"/>
    <mergeCell ref="BF11:BQ11"/>
    <mergeCell ref="CP13:DA13"/>
    <mergeCell ref="A12:G12"/>
    <mergeCell ref="I12:AS12"/>
    <mergeCell ref="AT12:BE12"/>
    <mergeCell ref="BF12:BQ12"/>
    <mergeCell ref="BR12:CC12"/>
    <mergeCell ref="CD12:CO12"/>
    <mergeCell ref="CP12:DA12"/>
    <mergeCell ref="A13:G13"/>
    <mergeCell ref="I13:AS13"/>
    <mergeCell ref="BR15:CC15"/>
    <mergeCell ref="CD15:CO15"/>
    <mergeCell ref="AT15:BE15"/>
    <mergeCell ref="BF15:BQ15"/>
    <mergeCell ref="AT13:BE13"/>
    <mergeCell ref="BF13:BQ13"/>
    <mergeCell ref="BR13:CC13"/>
    <mergeCell ref="CD13:CO13"/>
    <mergeCell ref="CP15:DA15"/>
    <mergeCell ref="A14:G14"/>
    <mergeCell ref="I14:AS14"/>
    <mergeCell ref="AT14:BE14"/>
    <mergeCell ref="BF14:BQ14"/>
    <mergeCell ref="BR14:CC14"/>
    <mergeCell ref="CD14:CO14"/>
    <mergeCell ref="CP14:DA14"/>
    <mergeCell ref="A15:G15"/>
    <mergeCell ref="I15:AS15"/>
    <mergeCell ref="CP17:DA17"/>
    <mergeCell ref="A16:G16"/>
    <mergeCell ref="I16:AS16"/>
    <mergeCell ref="AT16:BE16"/>
    <mergeCell ref="BF16:BQ16"/>
    <mergeCell ref="BR16:CC16"/>
    <mergeCell ref="CD16:CO16"/>
    <mergeCell ref="CP16:DA16"/>
    <mergeCell ref="A17:G17"/>
    <mergeCell ref="I17:AS17"/>
    <mergeCell ref="BR19:CC19"/>
    <mergeCell ref="CD19:CO19"/>
    <mergeCell ref="AT19:BE19"/>
    <mergeCell ref="BF19:BQ19"/>
    <mergeCell ref="AT17:BE17"/>
    <mergeCell ref="BF17:BQ17"/>
    <mergeCell ref="BR17:CC17"/>
    <mergeCell ref="CD17:CO17"/>
    <mergeCell ref="CP19:DA19"/>
    <mergeCell ref="A18:G18"/>
    <mergeCell ref="I18:AS18"/>
    <mergeCell ref="AT18:BE18"/>
    <mergeCell ref="BF18:BQ18"/>
    <mergeCell ref="BR18:CC18"/>
    <mergeCell ref="CD18:CO18"/>
    <mergeCell ref="CP18:DA18"/>
    <mergeCell ref="A19:G19"/>
    <mergeCell ref="I19:AS19"/>
    <mergeCell ref="CP21:DA21"/>
    <mergeCell ref="A20:G20"/>
    <mergeCell ref="I20:AS20"/>
    <mergeCell ref="AT20:BE20"/>
    <mergeCell ref="BF20:BQ20"/>
    <mergeCell ref="BR20:CC20"/>
    <mergeCell ref="CD20:CO20"/>
    <mergeCell ref="CP20:DA20"/>
    <mergeCell ref="A21:G21"/>
    <mergeCell ref="I21:AS21"/>
    <mergeCell ref="BR23:CC23"/>
    <mergeCell ref="CD23:CO23"/>
    <mergeCell ref="AT23:BE23"/>
    <mergeCell ref="BF23:BQ23"/>
    <mergeCell ref="AT21:BE21"/>
    <mergeCell ref="BF21:BQ21"/>
    <mergeCell ref="BR21:CC21"/>
    <mergeCell ref="CD21:CO21"/>
    <mergeCell ref="CP23:DA23"/>
    <mergeCell ref="A22:G22"/>
    <mergeCell ref="I22:AS22"/>
    <mergeCell ref="AT22:BE22"/>
    <mergeCell ref="BF22:BQ22"/>
    <mergeCell ref="BR22:CC22"/>
    <mergeCell ref="CD22:CO22"/>
    <mergeCell ref="CP22:DA22"/>
    <mergeCell ref="A23:G23"/>
    <mergeCell ref="I23:AS23"/>
    <mergeCell ref="BR25:CC25"/>
    <mergeCell ref="CD25:CO25"/>
    <mergeCell ref="CP25:DA25"/>
    <mergeCell ref="A24:G24"/>
    <mergeCell ref="I24:AS24"/>
    <mergeCell ref="AT24:BE24"/>
    <mergeCell ref="BF24:BQ24"/>
    <mergeCell ref="BR24:CC24"/>
    <mergeCell ref="CD24:CO24"/>
    <mergeCell ref="CP24:DA24"/>
    <mergeCell ref="A26:G26"/>
    <mergeCell ref="I26:AS26"/>
    <mergeCell ref="AT26:BE26"/>
    <mergeCell ref="BF26:BQ26"/>
    <mergeCell ref="A25:G25"/>
    <mergeCell ref="I25:AS25"/>
    <mergeCell ref="AT25:BE25"/>
    <mergeCell ref="BF25:BQ25"/>
    <mergeCell ref="CD26:CO26"/>
    <mergeCell ref="CP26:DA26"/>
    <mergeCell ref="AT27:BE27"/>
    <mergeCell ref="BF27:BQ27"/>
    <mergeCell ref="BR27:CC27"/>
    <mergeCell ref="CD27:CO27"/>
    <mergeCell ref="CP27:DA27"/>
    <mergeCell ref="BR26:CC26"/>
    <mergeCell ref="CP28:DA28"/>
    <mergeCell ref="A27:G27"/>
    <mergeCell ref="I27:AS27"/>
    <mergeCell ref="CP29:DA29"/>
    <mergeCell ref="A28:G28"/>
    <mergeCell ref="I28:AS28"/>
    <mergeCell ref="AT28:BE28"/>
    <mergeCell ref="BF28:BQ28"/>
    <mergeCell ref="BR28:CC28"/>
    <mergeCell ref="CD28:CO28"/>
    <mergeCell ref="G39:DA39"/>
    <mergeCell ref="A29:G29"/>
    <mergeCell ref="I29:AS29"/>
    <mergeCell ref="AT29:BE29"/>
    <mergeCell ref="BF29:BQ29"/>
    <mergeCell ref="BR29:CC29"/>
    <mergeCell ref="CD29:CO29"/>
    <mergeCell ref="G32:DA32"/>
    <mergeCell ref="G33:DA33"/>
  </mergeCells>
  <printOptions/>
  <pageMargins left="0.31496062992125984" right="0.11811023622047245" top="0.15748031496062992" bottom="0.15748031496062992" header="0.31496062992125984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5"/>
  <sheetViews>
    <sheetView zoomScalePageLayoutView="0" workbookViewId="0" topLeftCell="A1">
      <selection activeCell="DM14" sqref="DM14:DY14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K1" s="21" t="s">
        <v>595</v>
      </c>
    </row>
    <row r="2" ht="9" customHeight="1"/>
    <row r="3" spans="1:167" ht="43.5" customHeight="1">
      <c r="A3" s="592" t="s">
        <v>851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CQ3" s="592"/>
      <c r="CR3" s="592"/>
      <c r="CS3" s="592"/>
      <c r="CT3" s="592"/>
      <c r="CU3" s="592"/>
      <c r="CV3" s="592"/>
      <c r="CW3" s="592"/>
      <c r="CX3" s="592"/>
      <c r="CY3" s="592"/>
      <c r="CZ3" s="592"/>
      <c r="DA3" s="592"/>
      <c r="DB3" s="592"/>
      <c r="DC3" s="592"/>
      <c r="DD3" s="592"/>
      <c r="DE3" s="592"/>
      <c r="DF3" s="592"/>
      <c r="DG3" s="592"/>
      <c r="DH3" s="592"/>
      <c r="DI3" s="592"/>
      <c r="DJ3" s="592"/>
      <c r="DK3" s="592"/>
      <c r="DL3" s="592"/>
      <c r="DM3" s="592"/>
      <c r="DN3" s="592"/>
      <c r="DO3" s="592"/>
      <c r="DP3" s="592"/>
      <c r="DQ3" s="592"/>
      <c r="DR3" s="592"/>
      <c r="DS3" s="592"/>
      <c r="DT3" s="592"/>
      <c r="DU3" s="592"/>
      <c r="DV3" s="592"/>
      <c r="DW3" s="592"/>
      <c r="DX3" s="592"/>
      <c r="DY3" s="592"/>
      <c r="DZ3" s="592"/>
      <c r="EA3" s="592"/>
      <c r="EB3" s="592"/>
      <c r="EC3" s="592"/>
      <c r="ED3" s="592"/>
      <c r="EE3" s="592"/>
      <c r="EF3" s="592"/>
      <c r="EG3" s="592"/>
      <c r="EH3" s="592"/>
      <c r="EI3" s="592"/>
      <c r="EJ3" s="592"/>
      <c r="EK3" s="592"/>
      <c r="EL3" s="592"/>
      <c r="EM3" s="592"/>
      <c r="EN3" s="592"/>
      <c r="EO3" s="592"/>
      <c r="EP3" s="592"/>
      <c r="EQ3" s="592"/>
      <c r="ER3" s="592"/>
      <c r="ES3" s="592"/>
      <c r="ET3" s="592"/>
      <c r="EU3" s="592"/>
      <c r="EV3" s="592"/>
      <c r="EW3" s="592"/>
      <c r="EX3" s="592"/>
      <c r="EY3" s="592"/>
      <c r="EZ3" s="592"/>
      <c r="FA3" s="592"/>
      <c r="FB3" s="592"/>
      <c r="FC3" s="592"/>
      <c r="FD3" s="592"/>
      <c r="FE3" s="592"/>
      <c r="FF3" s="592"/>
      <c r="FG3" s="592"/>
      <c r="FH3" s="592"/>
      <c r="FI3" s="592"/>
      <c r="FJ3" s="592"/>
      <c r="FK3" s="592"/>
    </row>
    <row r="4" spans="1:129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</row>
    <row r="5" spans="1:167" s="26" customFormat="1" ht="15">
      <c r="A5" s="348" t="s">
        <v>822</v>
      </c>
      <c r="B5" s="349"/>
      <c r="C5" s="349"/>
      <c r="D5" s="349"/>
      <c r="E5" s="349"/>
      <c r="F5" s="350"/>
      <c r="G5" s="348" t="s">
        <v>778</v>
      </c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0"/>
      <c r="AP5" s="346" t="s">
        <v>990</v>
      </c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4"/>
      <c r="BS5" s="594"/>
      <c r="BT5" s="594"/>
      <c r="BU5" s="594"/>
      <c r="BV5" s="594"/>
      <c r="BW5" s="594"/>
      <c r="BX5" s="594"/>
      <c r="BY5" s="594"/>
      <c r="BZ5" s="594"/>
      <c r="CA5" s="594"/>
      <c r="CB5" s="594"/>
      <c r="CC5" s="594"/>
      <c r="CD5" s="594"/>
      <c r="CE5" s="594"/>
      <c r="CF5" s="594"/>
      <c r="CG5" s="594"/>
      <c r="CH5" s="594"/>
      <c r="CI5" s="594"/>
      <c r="CJ5" s="594"/>
      <c r="CK5" s="594"/>
      <c r="CL5" s="594"/>
      <c r="CM5" s="594"/>
      <c r="CN5" s="594"/>
      <c r="CO5" s="594"/>
      <c r="CP5" s="594"/>
      <c r="CQ5" s="594"/>
      <c r="CR5" s="594"/>
      <c r="CS5" s="594"/>
      <c r="CT5" s="594"/>
      <c r="CU5" s="594"/>
      <c r="CV5" s="594"/>
      <c r="CW5" s="594"/>
      <c r="CX5" s="594"/>
      <c r="CY5" s="594"/>
      <c r="CZ5" s="345"/>
      <c r="DA5" s="346" t="s">
        <v>991</v>
      </c>
      <c r="DB5" s="594"/>
      <c r="DC5" s="594"/>
      <c r="DD5" s="594"/>
      <c r="DE5" s="594"/>
      <c r="DF5" s="594"/>
      <c r="DG5" s="594"/>
      <c r="DH5" s="594"/>
      <c r="DI5" s="594"/>
      <c r="DJ5" s="594"/>
      <c r="DK5" s="594"/>
      <c r="DL5" s="594"/>
      <c r="DM5" s="594"/>
      <c r="DN5" s="594"/>
      <c r="DO5" s="594"/>
      <c r="DP5" s="594"/>
      <c r="DQ5" s="594"/>
      <c r="DR5" s="594"/>
      <c r="DS5" s="594"/>
      <c r="DT5" s="594"/>
      <c r="DU5" s="594"/>
      <c r="DV5" s="594"/>
      <c r="DW5" s="594"/>
      <c r="DX5" s="594"/>
      <c r="DY5" s="594"/>
      <c r="DZ5" s="594"/>
      <c r="EA5" s="594"/>
      <c r="EB5" s="594"/>
      <c r="EC5" s="594"/>
      <c r="ED5" s="594"/>
      <c r="EE5" s="594"/>
      <c r="EF5" s="594"/>
      <c r="EG5" s="594"/>
      <c r="EH5" s="594"/>
      <c r="EI5" s="594"/>
      <c r="EJ5" s="594"/>
      <c r="EK5" s="594"/>
      <c r="EL5" s="594"/>
      <c r="EM5" s="594"/>
      <c r="EN5" s="594"/>
      <c r="EO5" s="594"/>
      <c r="EP5" s="594"/>
      <c r="EQ5" s="594"/>
      <c r="ER5" s="594"/>
      <c r="ES5" s="594"/>
      <c r="ET5" s="594"/>
      <c r="EU5" s="594"/>
      <c r="EV5" s="594"/>
      <c r="EW5" s="594"/>
      <c r="EX5" s="594"/>
      <c r="EY5" s="594"/>
      <c r="EZ5" s="594"/>
      <c r="FA5" s="594"/>
      <c r="FB5" s="594"/>
      <c r="FC5" s="594"/>
      <c r="FD5" s="594"/>
      <c r="FE5" s="594"/>
      <c r="FF5" s="594"/>
      <c r="FG5" s="594"/>
      <c r="FH5" s="594"/>
      <c r="FI5" s="594"/>
      <c r="FJ5" s="594"/>
      <c r="FK5" s="345"/>
    </row>
    <row r="6" spans="1:167" s="26" customFormat="1" ht="132.75" customHeight="1">
      <c r="A6" s="354"/>
      <c r="B6" s="355"/>
      <c r="C6" s="355"/>
      <c r="D6" s="355"/>
      <c r="E6" s="355"/>
      <c r="F6" s="356"/>
      <c r="G6" s="354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6"/>
      <c r="AP6" s="344" t="s">
        <v>405</v>
      </c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 t="s">
        <v>596</v>
      </c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 t="s">
        <v>409</v>
      </c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 t="s">
        <v>410</v>
      </c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 t="s">
        <v>411</v>
      </c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 t="s">
        <v>405</v>
      </c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 t="s">
        <v>596</v>
      </c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 t="s">
        <v>409</v>
      </c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4" t="s">
        <v>410</v>
      </c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EX6" s="344" t="s">
        <v>411</v>
      </c>
      <c r="EY6" s="344"/>
      <c r="EZ6" s="344"/>
      <c r="FA6" s="344"/>
      <c r="FB6" s="344"/>
      <c r="FC6" s="344"/>
      <c r="FD6" s="344"/>
      <c r="FE6" s="344"/>
      <c r="FF6" s="344"/>
      <c r="FG6" s="344"/>
      <c r="FH6" s="344"/>
      <c r="FI6" s="344"/>
      <c r="FJ6" s="344"/>
      <c r="FK6" s="344"/>
    </row>
    <row r="7" spans="1:167" ht="14.25" customHeight="1">
      <c r="A7" s="292">
        <v>1</v>
      </c>
      <c r="B7" s="292"/>
      <c r="C7" s="292"/>
      <c r="D7" s="292"/>
      <c r="E7" s="292"/>
      <c r="F7" s="292"/>
      <c r="G7" s="308">
        <v>2</v>
      </c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25">
        <v>3</v>
      </c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>
        <v>4</v>
      </c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>
        <v>5</v>
      </c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>
        <v>6</v>
      </c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>
        <v>7</v>
      </c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>
        <v>8</v>
      </c>
      <c r="DB7" s="325"/>
      <c r="DC7" s="325"/>
      <c r="DD7" s="325"/>
      <c r="DE7" s="325"/>
      <c r="DF7" s="325"/>
      <c r="DG7" s="325"/>
      <c r="DH7" s="325"/>
      <c r="DI7" s="325"/>
      <c r="DJ7" s="325"/>
      <c r="DK7" s="325"/>
      <c r="DL7" s="325"/>
      <c r="DM7" s="325">
        <v>9</v>
      </c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/>
      <c r="DY7" s="325"/>
      <c r="DZ7" s="325">
        <v>10</v>
      </c>
      <c r="EA7" s="325"/>
      <c r="EB7" s="325"/>
      <c r="EC7" s="325"/>
      <c r="ED7" s="325"/>
      <c r="EE7" s="325"/>
      <c r="EF7" s="325"/>
      <c r="EG7" s="325"/>
      <c r="EH7" s="325"/>
      <c r="EI7" s="325"/>
      <c r="EJ7" s="325"/>
      <c r="EK7" s="325"/>
      <c r="EL7" s="325">
        <v>11</v>
      </c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>
        <v>12</v>
      </c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5"/>
    </row>
    <row r="8" spans="1:167" s="24" customFormat="1" ht="14.25" customHeight="1">
      <c r="A8" s="402" t="s">
        <v>823</v>
      </c>
      <c r="B8" s="402"/>
      <c r="C8" s="402"/>
      <c r="D8" s="402"/>
      <c r="E8" s="402"/>
      <c r="F8" s="402"/>
      <c r="G8" s="30"/>
      <c r="H8" s="403" t="s">
        <v>804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5">
        <v>15.353</v>
      </c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545">
        <v>3.2</v>
      </c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405">
        <v>14.581</v>
      </c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545">
        <v>3.1</v>
      </c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F8" s="545"/>
      <c r="EG8" s="545"/>
      <c r="EH8" s="545"/>
      <c r="EI8" s="545"/>
      <c r="EJ8" s="545"/>
      <c r="EK8" s="545"/>
      <c r="EL8" s="545"/>
      <c r="EM8" s="545"/>
      <c r="EN8" s="545"/>
      <c r="EO8" s="545"/>
      <c r="EP8" s="545"/>
      <c r="EQ8" s="545"/>
      <c r="ER8" s="545"/>
      <c r="ES8" s="545"/>
      <c r="ET8" s="545"/>
      <c r="EU8" s="545"/>
      <c r="EV8" s="545"/>
      <c r="EW8" s="545"/>
      <c r="EX8" s="545"/>
      <c r="EY8" s="545"/>
      <c r="EZ8" s="545"/>
      <c r="FA8" s="545"/>
      <c r="FB8" s="545"/>
      <c r="FC8" s="545"/>
      <c r="FD8" s="545"/>
      <c r="FE8" s="545"/>
      <c r="FF8" s="545"/>
      <c r="FG8" s="545"/>
      <c r="FH8" s="545"/>
      <c r="FI8" s="545"/>
      <c r="FJ8" s="545"/>
      <c r="FK8" s="545"/>
    </row>
    <row r="9" spans="1:167" s="24" customFormat="1" ht="14.25" customHeight="1">
      <c r="A9" s="402" t="s">
        <v>780</v>
      </c>
      <c r="B9" s="402"/>
      <c r="C9" s="402"/>
      <c r="D9" s="402"/>
      <c r="E9" s="402"/>
      <c r="F9" s="402"/>
      <c r="G9" s="30"/>
      <c r="H9" s="566" t="s">
        <v>412</v>
      </c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405">
        <f>AP8</f>
        <v>15.353</v>
      </c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545">
        <f>BB8</f>
        <v>3.2</v>
      </c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405">
        <f>DA8</f>
        <v>14.581</v>
      </c>
      <c r="DB9" s="405"/>
      <c r="DC9" s="405"/>
      <c r="DD9" s="405"/>
      <c r="DE9" s="405"/>
      <c r="DF9" s="405"/>
      <c r="DG9" s="405"/>
      <c r="DH9" s="405"/>
      <c r="DI9" s="405"/>
      <c r="DJ9" s="405"/>
      <c r="DK9" s="405"/>
      <c r="DL9" s="405"/>
      <c r="DM9" s="545">
        <f>DM8</f>
        <v>3.1</v>
      </c>
      <c r="DN9" s="545"/>
      <c r="DO9" s="545"/>
      <c r="DP9" s="545"/>
      <c r="DQ9" s="545"/>
      <c r="DR9" s="545"/>
      <c r="DS9" s="545"/>
      <c r="DT9" s="545"/>
      <c r="DU9" s="545"/>
      <c r="DV9" s="545"/>
      <c r="DW9" s="545"/>
      <c r="DX9" s="545"/>
      <c r="DY9" s="545"/>
      <c r="DZ9" s="545"/>
      <c r="EA9" s="545"/>
      <c r="EB9" s="545"/>
      <c r="EC9" s="545"/>
      <c r="ED9" s="545"/>
      <c r="EE9" s="545"/>
      <c r="EF9" s="545"/>
      <c r="EG9" s="545"/>
      <c r="EH9" s="545"/>
      <c r="EI9" s="545"/>
      <c r="EJ9" s="545"/>
      <c r="EK9" s="545"/>
      <c r="EL9" s="545"/>
      <c r="EM9" s="545"/>
      <c r="EN9" s="545"/>
      <c r="EO9" s="545"/>
      <c r="EP9" s="545"/>
      <c r="EQ9" s="545"/>
      <c r="ER9" s="545"/>
      <c r="ES9" s="545"/>
      <c r="ET9" s="545"/>
      <c r="EU9" s="545"/>
      <c r="EV9" s="545"/>
      <c r="EW9" s="545"/>
      <c r="EX9" s="545"/>
      <c r="EY9" s="545"/>
      <c r="EZ9" s="545"/>
      <c r="FA9" s="545"/>
      <c r="FB9" s="545"/>
      <c r="FC9" s="545"/>
      <c r="FD9" s="545"/>
      <c r="FE9" s="545"/>
      <c r="FF9" s="545"/>
      <c r="FG9" s="545"/>
      <c r="FH9" s="545"/>
      <c r="FI9" s="545"/>
      <c r="FJ9" s="545"/>
      <c r="FK9" s="545"/>
    </row>
    <row r="10" spans="1:167" s="24" customFormat="1" ht="30" customHeight="1">
      <c r="A10" s="402" t="s">
        <v>788</v>
      </c>
      <c r="B10" s="402"/>
      <c r="C10" s="402"/>
      <c r="D10" s="402"/>
      <c r="E10" s="402"/>
      <c r="F10" s="402"/>
      <c r="G10" s="30"/>
      <c r="H10" s="566" t="s">
        <v>413</v>
      </c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45"/>
      <c r="AQ10" s="545"/>
      <c r="AR10" s="545"/>
      <c r="AS10" s="545"/>
      <c r="AT10" s="545"/>
      <c r="AU10" s="545"/>
      <c r="AV10" s="545"/>
      <c r="AW10" s="545"/>
      <c r="AX10" s="545"/>
      <c r="AY10" s="545"/>
      <c r="AZ10" s="545"/>
      <c r="BA10" s="545"/>
      <c r="BB10" s="545"/>
      <c r="BC10" s="545"/>
      <c r="BD10" s="545"/>
      <c r="BE10" s="545"/>
      <c r="BF10" s="545"/>
      <c r="BG10" s="545"/>
      <c r="BH10" s="545"/>
      <c r="BI10" s="545"/>
      <c r="BJ10" s="545"/>
      <c r="BK10" s="545"/>
      <c r="BL10" s="545"/>
      <c r="BM10" s="545"/>
      <c r="BN10" s="545"/>
      <c r="BO10" s="545"/>
      <c r="BP10" s="545"/>
      <c r="BQ10" s="545"/>
      <c r="BR10" s="545"/>
      <c r="BS10" s="545"/>
      <c r="BT10" s="545"/>
      <c r="BU10" s="545"/>
      <c r="BV10" s="545"/>
      <c r="BW10" s="545"/>
      <c r="BX10" s="545"/>
      <c r="BY10" s="545"/>
      <c r="BZ10" s="545"/>
      <c r="CA10" s="545"/>
      <c r="CB10" s="545"/>
      <c r="CC10" s="545"/>
      <c r="CD10" s="545"/>
      <c r="CE10" s="545"/>
      <c r="CF10" s="545"/>
      <c r="CG10" s="545"/>
      <c r="CH10" s="545"/>
      <c r="CI10" s="545"/>
      <c r="CJ10" s="545"/>
      <c r="CK10" s="545"/>
      <c r="CL10" s="545"/>
      <c r="CM10" s="545"/>
      <c r="CN10" s="545"/>
      <c r="CO10" s="545"/>
      <c r="CP10" s="545"/>
      <c r="CQ10" s="545"/>
      <c r="CR10" s="545"/>
      <c r="CS10" s="545"/>
      <c r="CT10" s="545"/>
      <c r="CU10" s="545"/>
      <c r="CV10" s="545"/>
      <c r="CW10" s="545"/>
      <c r="CX10" s="545"/>
      <c r="CY10" s="545"/>
      <c r="CZ10" s="545"/>
      <c r="DA10" s="545"/>
      <c r="DB10" s="545"/>
      <c r="DC10" s="545"/>
      <c r="DD10" s="545"/>
      <c r="DE10" s="545"/>
      <c r="DF10" s="545"/>
      <c r="DG10" s="545"/>
      <c r="DH10" s="545"/>
      <c r="DI10" s="545"/>
      <c r="DJ10" s="545"/>
      <c r="DK10" s="545"/>
      <c r="DL10" s="545"/>
      <c r="DM10" s="545"/>
      <c r="DN10" s="545"/>
      <c r="DO10" s="545"/>
      <c r="DP10" s="545"/>
      <c r="DQ10" s="545"/>
      <c r="DR10" s="545"/>
      <c r="DS10" s="545"/>
      <c r="DT10" s="545"/>
      <c r="DU10" s="545"/>
      <c r="DV10" s="545"/>
      <c r="DW10" s="545"/>
      <c r="DX10" s="545"/>
      <c r="DY10" s="545"/>
      <c r="DZ10" s="545"/>
      <c r="EA10" s="545"/>
      <c r="EB10" s="545"/>
      <c r="EC10" s="545"/>
      <c r="ED10" s="545"/>
      <c r="EE10" s="545"/>
      <c r="EF10" s="545"/>
      <c r="EG10" s="545"/>
      <c r="EH10" s="545"/>
      <c r="EI10" s="545"/>
      <c r="EJ10" s="545"/>
      <c r="EK10" s="545"/>
      <c r="EL10" s="545"/>
      <c r="EM10" s="545"/>
      <c r="EN10" s="545"/>
      <c r="EO10" s="545"/>
      <c r="EP10" s="545"/>
      <c r="EQ10" s="545"/>
      <c r="ER10" s="545"/>
      <c r="ES10" s="545"/>
      <c r="ET10" s="545"/>
      <c r="EU10" s="545"/>
      <c r="EV10" s="545"/>
      <c r="EW10" s="545"/>
      <c r="EX10" s="545"/>
      <c r="EY10" s="545"/>
      <c r="EZ10" s="545"/>
      <c r="FA10" s="545"/>
      <c r="FB10" s="545"/>
      <c r="FC10" s="545"/>
      <c r="FD10" s="545"/>
      <c r="FE10" s="545"/>
      <c r="FF10" s="545"/>
      <c r="FG10" s="545"/>
      <c r="FH10" s="545"/>
      <c r="FI10" s="545"/>
      <c r="FJ10" s="545"/>
      <c r="FK10" s="545"/>
    </row>
    <row r="11" spans="1:167" s="24" customFormat="1" ht="30" customHeight="1">
      <c r="A11" s="402" t="s">
        <v>236</v>
      </c>
      <c r="B11" s="402"/>
      <c r="C11" s="402"/>
      <c r="D11" s="402"/>
      <c r="E11" s="402"/>
      <c r="F11" s="402"/>
      <c r="G11" s="30"/>
      <c r="H11" s="566" t="s">
        <v>414</v>
      </c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  <c r="BF11" s="545"/>
      <c r="BG11" s="545"/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545"/>
      <c r="DP11" s="545"/>
      <c r="DQ11" s="545"/>
      <c r="DR11" s="545"/>
      <c r="DS11" s="545"/>
      <c r="DT11" s="545"/>
      <c r="DU11" s="545"/>
      <c r="DV11" s="545"/>
      <c r="DW11" s="545"/>
      <c r="DX11" s="545"/>
      <c r="DY11" s="545"/>
      <c r="DZ11" s="545"/>
      <c r="EA11" s="545"/>
      <c r="EB11" s="545"/>
      <c r="EC11" s="545"/>
      <c r="ED11" s="545"/>
      <c r="EE11" s="545"/>
      <c r="EF11" s="545"/>
      <c r="EG11" s="545"/>
      <c r="EH11" s="545"/>
      <c r="EI11" s="545"/>
      <c r="EJ11" s="545"/>
      <c r="EK11" s="545"/>
      <c r="EL11" s="545"/>
      <c r="EM11" s="545"/>
      <c r="EN11" s="545"/>
      <c r="EO11" s="545"/>
      <c r="EP11" s="545"/>
      <c r="EQ11" s="545"/>
      <c r="ER11" s="545"/>
      <c r="ES11" s="545"/>
      <c r="ET11" s="545"/>
      <c r="EU11" s="545"/>
      <c r="EV11" s="545"/>
      <c r="EW11" s="545"/>
      <c r="EX11" s="545"/>
      <c r="EY11" s="545"/>
      <c r="EZ11" s="545"/>
      <c r="FA11" s="545"/>
      <c r="FB11" s="545"/>
      <c r="FC11" s="545"/>
      <c r="FD11" s="545"/>
      <c r="FE11" s="545"/>
      <c r="FF11" s="545"/>
      <c r="FG11" s="545"/>
      <c r="FH11" s="545"/>
      <c r="FI11" s="545"/>
      <c r="FJ11" s="545"/>
      <c r="FK11" s="545"/>
    </row>
    <row r="12" spans="1:167" s="24" customFormat="1" ht="30" customHeight="1">
      <c r="A12" s="402" t="s">
        <v>238</v>
      </c>
      <c r="B12" s="402"/>
      <c r="C12" s="402"/>
      <c r="D12" s="402"/>
      <c r="E12" s="402"/>
      <c r="F12" s="402"/>
      <c r="G12" s="30"/>
      <c r="H12" s="566" t="s">
        <v>415</v>
      </c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45"/>
      <c r="AQ12" s="545"/>
      <c r="AR12" s="545"/>
      <c r="AS12" s="545"/>
      <c r="AT12" s="545"/>
      <c r="AU12" s="545"/>
      <c r="AV12" s="545"/>
      <c r="AW12" s="545"/>
      <c r="AX12" s="545"/>
      <c r="AY12" s="545"/>
      <c r="AZ12" s="545"/>
      <c r="BA12" s="545"/>
      <c r="BB12" s="545"/>
      <c r="BC12" s="545"/>
      <c r="BD12" s="545"/>
      <c r="BE12" s="545"/>
      <c r="BF12" s="545"/>
      <c r="BG12" s="545"/>
      <c r="BH12" s="545"/>
      <c r="BI12" s="545"/>
      <c r="BJ12" s="545"/>
      <c r="BK12" s="545"/>
      <c r="BL12" s="545"/>
      <c r="BM12" s="545"/>
      <c r="BN12" s="545"/>
      <c r="BO12" s="545"/>
      <c r="BP12" s="545"/>
      <c r="BQ12" s="545"/>
      <c r="BR12" s="545"/>
      <c r="BS12" s="545"/>
      <c r="BT12" s="545"/>
      <c r="BU12" s="545"/>
      <c r="BV12" s="545"/>
      <c r="BW12" s="545"/>
      <c r="BX12" s="545"/>
      <c r="BY12" s="545"/>
      <c r="BZ12" s="545"/>
      <c r="CA12" s="545"/>
      <c r="CB12" s="545"/>
      <c r="CC12" s="545"/>
      <c r="CD12" s="545"/>
      <c r="CE12" s="545"/>
      <c r="CF12" s="545"/>
      <c r="CG12" s="545"/>
      <c r="CH12" s="545"/>
      <c r="CI12" s="545"/>
      <c r="CJ12" s="545"/>
      <c r="CK12" s="545"/>
      <c r="CL12" s="545"/>
      <c r="CM12" s="545"/>
      <c r="CN12" s="545"/>
      <c r="CO12" s="545"/>
      <c r="CP12" s="545"/>
      <c r="CQ12" s="545"/>
      <c r="CR12" s="545"/>
      <c r="CS12" s="545"/>
      <c r="CT12" s="545"/>
      <c r="CU12" s="545"/>
      <c r="CV12" s="545"/>
      <c r="CW12" s="545"/>
      <c r="CX12" s="545"/>
      <c r="CY12" s="545"/>
      <c r="CZ12" s="545"/>
      <c r="DA12" s="545"/>
      <c r="DB12" s="545"/>
      <c r="DC12" s="545"/>
      <c r="DD12" s="545"/>
      <c r="DE12" s="545"/>
      <c r="DF12" s="545"/>
      <c r="DG12" s="545"/>
      <c r="DH12" s="545"/>
      <c r="DI12" s="545"/>
      <c r="DJ12" s="545"/>
      <c r="DK12" s="545"/>
      <c r="DL12" s="545"/>
      <c r="DM12" s="545"/>
      <c r="DN12" s="545"/>
      <c r="DO12" s="545"/>
      <c r="DP12" s="545"/>
      <c r="DQ12" s="545"/>
      <c r="DR12" s="545"/>
      <c r="DS12" s="545"/>
      <c r="DT12" s="545"/>
      <c r="DU12" s="545"/>
      <c r="DV12" s="545"/>
      <c r="DW12" s="545"/>
      <c r="DX12" s="545"/>
      <c r="DY12" s="545"/>
      <c r="DZ12" s="545"/>
      <c r="EA12" s="545"/>
      <c r="EB12" s="545"/>
      <c r="EC12" s="545"/>
      <c r="ED12" s="545"/>
      <c r="EE12" s="545"/>
      <c r="EF12" s="545"/>
      <c r="EG12" s="545"/>
      <c r="EH12" s="545"/>
      <c r="EI12" s="545"/>
      <c r="EJ12" s="545"/>
      <c r="EK12" s="545"/>
      <c r="EL12" s="545"/>
      <c r="EM12" s="545"/>
      <c r="EN12" s="545"/>
      <c r="EO12" s="545"/>
      <c r="EP12" s="545"/>
      <c r="EQ12" s="545"/>
      <c r="ER12" s="545"/>
      <c r="ES12" s="545"/>
      <c r="ET12" s="545"/>
      <c r="EU12" s="545"/>
      <c r="EV12" s="545"/>
      <c r="EW12" s="545"/>
      <c r="EX12" s="545"/>
      <c r="EY12" s="545"/>
      <c r="EZ12" s="545"/>
      <c r="FA12" s="545"/>
      <c r="FB12" s="545"/>
      <c r="FC12" s="545"/>
      <c r="FD12" s="545"/>
      <c r="FE12" s="545"/>
      <c r="FF12" s="545"/>
      <c r="FG12" s="545"/>
      <c r="FH12" s="545"/>
      <c r="FI12" s="545"/>
      <c r="FJ12" s="545"/>
      <c r="FK12" s="545"/>
    </row>
    <row r="13" spans="1:167" s="24" customFormat="1" ht="30" customHeight="1">
      <c r="A13" s="402" t="s">
        <v>245</v>
      </c>
      <c r="B13" s="402"/>
      <c r="C13" s="402"/>
      <c r="D13" s="402"/>
      <c r="E13" s="402"/>
      <c r="F13" s="402"/>
      <c r="G13" s="30"/>
      <c r="H13" s="566" t="s">
        <v>416</v>
      </c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  <c r="AO13" s="566"/>
      <c r="AP13" s="545"/>
      <c r="AQ13" s="545"/>
      <c r="AR13" s="545"/>
      <c r="AS13" s="545"/>
      <c r="AT13" s="545"/>
      <c r="AU13" s="545"/>
      <c r="AV13" s="545"/>
      <c r="AW13" s="545"/>
      <c r="AX13" s="545"/>
      <c r="AY13" s="545"/>
      <c r="AZ13" s="545"/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  <c r="CN13" s="545"/>
      <c r="CO13" s="545"/>
      <c r="CP13" s="545"/>
      <c r="CQ13" s="545"/>
      <c r="CR13" s="545"/>
      <c r="CS13" s="545"/>
      <c r="CT13" s="545"/>
      <c r="CU13" s="545"/>
      <c r="CV13" s="545"/>
      <c r="CW13" s="545"/>
      <c r="CX13" s="545"/>
      <c r="CY13" s="545"/>
      <c r="CZ13" s="545"/>
      <c r="DA13" s="545"/>
      <c r="DB13" s="545"/>
      <c r="DC13" s="545"/>
      <c r="DD13" s="545"/>
      <c r="DE13" s="545"/>
      <c r="DF13" s="545"/>
      <c r="DG13" s="545"/>
      <c r="DH13" s="545"/>
      <c r="DI13" s="545"/>
      <c r="DJ13" s="545"/>
      <c r="DK13" s="545"/>
      <c r="DL13" s="545"/>
      <c r="DM13" s="545"/>
      <c r="DN13" s="545"/>
      <c r="DO13" s="545"/>
      <c r="DP13" s="545"/>
      <c r="DQ13" s="545"/>
      <c r="DR13" s="545"/>
      <c r="DS13" s="545"/>
      <c r="DT13" s="545"/>
      <c r="DU13" s="545"/>
      <c r="DV13" s="545"/>
      <c r="DW13" s="545"/>
      <c r="DX13" s="545"/>
      <c r="DY13" s="545"/>
      <c r="DZ13" s="545"/>
      <c r="EA13" s="545"/>
      <c r="EB13" s="545"/>
      <c r="EC13" s="545"/>
      <c r="ED13" s="545"/>
      <c r="EE13" s="545"/>
      <c r="EF13" s="545"/>
      <c r="EG13" s="545"/>
      <c r="EH13" s="545"/>
      <c r="EI13" s="545"/>
      <c r="EJ13" s="545"/>
      <c r="EK13" s="545"/>
      <c r="EL13" s="545"/>
      <c r="EM13" s="545"/>
      <c r="EN13" s="545"/>
      <c r="EO13" s="545"/>
      <c r="EP13" s="545"/>
      <c r="EQ13" s="545"/>
      <c r="ER13" s="545"/>
      <c r="ES13" s="545"/>
      <c r="ET13" s="545"/>
      <c r="EU13" s="545"/>
      <c r="EV13" s="545"/>
      <c r="EW13" s="545"/>
      <c r="EX13" s="545"/>
      <c r="EY13" s="545"/>
      <c r="EZ13" s="545"/>
      <c r="FA13" s="545"/>
      <c r="FB13" s="545"/>
      <c r="FC13" s="545"/>
      <c r="FD13" s="545"/>
      <c r="FE13" s="545"/>
      <c r="FF13" s="545"/>
      <c r="FG13" s="545"/>
      <c r="FH13" s="545"/>
      <c r="FI13" s="545"/>
      <c r="FJ13" s="545"/>
      <c r="FK13" s="545"/>
    </row>
    <row r="14" spans="1:167" s="24" customFormat="1" ht="14.25" customHeight="1">
      <c r="A14" s="402" t="s">
        <v>247</v>
      </c>
      <c r="B14" s="402"/>
      <c r="C14" s="402"/>
      <c r="D14" s="402"/>
      <c r="E14" s="402"/>
      <c r="F14" s="402"/>
      <c r="G14" s="30"/>
      <c r="H14" s="566" t="s">
        <v>417</v>
      </c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45"/>
      <c r="AQ14" s="545"/>
      <c r="AR14" s="545"/>
      <c r="AS14" s="545"/>
      <c r="AT14" s="545"/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  <c r="DB14" s="545"/>
      <c r="DC14" s="545"/>
      <c r="DD14" s="545"/>
      <c r="DE14" s="545"/>
      <c r="DF14" s="545"/>
      <c r="DG14" s="545"/>
      <c r="DH14" s="545"/>
      <c r="DI14" s="545"/>
      <c r="DJ14" s="545"/>
      <c r="DK14" s="545"/>
      <c r="DL14" s="545"/>
      <c r="DM14" s="545"/>
      <c r="DN14" s="545"/>
      <c r="DO14" s="545"/>
      <c r="DP14" s="545"/>
      <c r="DQ14" s="545"/>
      <c r="DR14" s="545"/>
      <c r="DS14" s="545"/>
      <c r="DT14" s="545"/>
      <c r="DU14" s="545"/>
      <c r="DV14" s="545"/>
      <c r="DW14" s="545"/>
      <c r="DX14" s="545"/>
      <c r="DY14" s="545"/>
      <c r="DZ14" s="545"/>
      <c r="EA14" s="545"/>
      <c r="EB14" s="545"/>
      <c r="EC14" s="545"/>
      <c r="ED14" s="545"/>
      <c r="EE14" s="545"/>
      <c r="EF14" s="545"/>
      <c r="EG14" s="545"/>
      <c r="EH14" s="545"/>
      <c r="EI14" s="545"/>
      <c r="EJ14" s="545"/>
      <c r="EK14" s="545"/>
      <c r="EL14" s="545"/>
      <c r="EM14" s="545"/>
      <c r="EN14" s="545"/>
      <c r="EO14" s="545"/>
      <c r="EP14" s="545"/>
      <c r="EQ14" s="545"/>
      <c r="ER14" s="545"/>
      <c r="ES14" s="545"/>
      <c r="ET14" s="545"/>
      <c r="EU14" s="545"/>
      <c r="EV14" s="545"/>
      <c r="EW14" s="545"/>
      <c r="EX14" s="545"/>
      <c r="EY14" s="545"/>
      <c r="EZ14" s="545"/>
      <c r="FA14" s="545"/>
      <c r="FB14" s="545"/>
      <c r="FC14" s="545"/>
      <c r="FD14" s="545"/>
      <c r="FE14" s="545"/>
      <c r="FF14" s="545"/>
      <c r="FG14" s="545"/>
      <c r="FH14" s="545"/>
      <c r="FI14" s="545"/>
      <c r="FJ14" s="545"/>
      <c r="FK14" s="545"/>
    </row>
    <row r="15" spans="1:167" s="24" customFormat="1" ht="14.25" customHeight="1">
      <c r="A15" s="402"/>
      <c r="B15" s="402"/>
      <c r="C15" s="402"/>
      <c r="D15" s="402"/>
      <c r="E15" s="402"/>
      <c r="F15" s="402"/>
      <c r="G15" s="30"/>
      <c r="H15" s="566" t="s">
        <v>813</v>
      </c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45"/>
      <c r="AQ15" s="545"/>
      <c r="AR15" s="545"/>
      <c r="AS15" s="545"/>
      <c r="AT15" s="545"/>
      <c r="AU15" s="545"/>
      <c r="AV15" s="545"/>
      <c r="AW15" s="545"/>
      <c r="AX15" s="545"/>
      <c r="AY15" s="545"/>
      <c r="AZ15" s="545"/>
      <c r="BA15" s="545"/>
      <c r="BB15" s="545"/>
      <c r="BC15" s="545"/>
      <c r="BD15" s="545"/>
      <c r="BE15" s="545"/>
      <c r="BF15" s="545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5"/>
      <c r="CI15" s="545"/>
      <c r="CJ15" s="545"/>
      <c r="CK15" s="545"/>
      <c r="CL15" s="545"/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5"/>
      <c r="CX15" s="545"/>
      <c r="CY15" s="545"/>
      <c r="CZ15" s="545"/>
      <c r="DA15" s="545"/>
      <c r="DB15" s="545"/>
      <c r="DC15" s="545"/>
      <c r="DD15" s="545"/>
      <c r="DE15" s="545"/>
      <c r="DF15" s="545"/>
      <c r="DG15" s="545"/>
      <c r="DH15" s="545"/>
      <c r="DI15" s="545"/>
      <c r="DJ15" s="545"/>
      <c r="DK15" s="545"/>
      <c r="DL15" s="545"/>
      <c r="DM15" s="545"/>
      <c r="DN15" s="545"/>
      <c r="DO15" s="545"/>
      <c r="DP15" s="545"/>
      <c r="DQ15" s="545"/>
      <c r="DR15" s="545"/>
      <c r="DS15" s="545"/>
      <c r="DT15" s="545"/>
      <c r="DU15" s="545"/>
      <c r="DV15" s="545"/>
      <c r="DW15" s="545"/>
      <c r="DX15" s="545"/>
      <c r="DY15" s="545"/>
      <c r="DZ15" s="545"/>
      <c r="EA15" s="545"/>
      <c r="EB15" s="545"/>
      <c r="EC15" s="545"/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545"/>
      <c r="ER15" s="545"/>
      <c r="ES15" s="545"/>
      <c r="ET15" s="545"/>
      <c r="EU15" s="545"/>
      <c r="EV15" s="545"/>
      <c r="EW15" s="545"/>
      <c r="EX15" s="545"/>
      <c r="EY15" s="545"/>
      <c r="EZ15" s="545"/>
      <c r="FA15" s="545"/>
      <c r="FB15" s="545"/>
      <c r="FC15" s="545"/>
      <c r="FD15" s="545"/>
      <c r="FE15" s="545"/>
      <c r="FF15" s="545"/>
      <c r="FG15" s="545"/>
      <c r="FH15" s="545"/>
      <c r="FI15" s="545"/>
      <c r="FJ15" s="545"/>
      <c r="FK15" s="545"/>
    </row>
    <row r="16" spans="1:167" s="24" customFormat="1" ht="14.25" customHeight="1">
      <c r="A16" s="402" t="s">
        <v>215</v>
      </c>
      <c r="B16" s="402"/>
      <c r="C16" s="402"/>
      <c r="D16" s="402"/>
      <c r="E16" s="402"/>
      <c r="F16" s="402"/>
      <c r="G16" s="30"/>
      <c r="H16" s="566" t="s">
        <v>418</v>
      </c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66"/>
      <c r="AP16" s="545"/>
      <c r="AQ16" s="545"/>
      <c r="AR16" s="545"/>
      <c r="AS16" s="545"/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5"/>
      <c r="DB16" s="545"/>
      <c r="DC16" s="545"/>
      <c r="DD16" s="545"/>
      <c r="DE16" s="545"/>
      <c r="DF16" s="545"/>
      <c r="DG16" s="545"/>
      <c r="DH16" s="545"/>
      <c r="DI16" s="545"/>
      <c r="DJ16" s="545"/>
      <c r="DK16" s="545"/>
      <c r="DL16" s="545"/>
      <c r="DM16" s="545"/>
      <c r="DN16" s="545"/>
      <c r="DO16" s="545"/>
      <c r="DP16" s="545"/>
      <c r="DQ16" s="545"/>
      <c r="DR16" s="545"/>
      <c r="DS16" s="545"/>
      <c r="DT16" s="545"/>
      <c r="DU16" s="545"/>
      <c r="DV16" s="545"/>
      <c r="DW16" s="545"/>
      <c r="DX16" s="545"/>
      <c r="DY16" s="545"/>
      <c r="DZ16" s="545"/>
      <c r="EA16" s="545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545"/>
      <c r="EP16" s="545"/>
      <c r="EQ16" s="545"/>
      <c r="ER16" s="545"/>
      <c r="ES16" s="545"/>
      <c r="ET16" s="545"/>
      <c r="EU16" s="545"/>
      <c r="EV16" s="545"/>
      <c r="EW16" s="545"/>
      <c r="EX16" s="545"/>
      <c r="EY16" s="545"/>
      <c r="EZ16" s="545"/>
      <c r="FA16" s="545"/>
      <c r="FB16" s="545"/>
      <c r="FC16" s="545"/>
      <c r="FD16" s="545"/>
      <c r="FE16" s="545"/>
      <c r="FF16" s="545"/>
      <c r="FG16" s="545"/>
      <c r="FH16" s="545"/>
      <c r="FI16" s="545"/>
      <c r="FJ16" s="545"/>
      <c r="FK16" s="545"/>
    </row>
    <row r="17" spans="1:167" s="24" customFormat="1" ht="14.25" customHeight="1">
      <c r="A17" s="402"/>
      <c r="B17" s="402"/>
      <c r="C17" s="402"/>
      <c r="D17" s="402"/>
      <c r="E17" s="402"/>
      <c r="F17" s="402"/>
      <c r="G17" s="30"/>
      <c r="H17" s="566" t="s">
        <v>813</v>
      </c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45"/>
      <c r="AQ17" s="545"/>
      <c r="AR17" s="545"/>
      <c r="AS17" s="545"/>
      <c r="AT17" s="545"/>
      <c r="AU17" s="545"/>
      <c r="AV17" s="545"/>
      <c r="AW17" s="545"/>
      <c r="AX17" s="545"/>
      <c r="AY17" s="545"/>
      <c r="AZ17" s="545"/>
      <c r="BA17" s="545"/>
      <c r="BB17" s="545"/>
      <c r="BC17" s="545"/>
      <c r="BD17" s="545"/>
      <c r="BE17" s="545"/>
      <c r="BF17" s="545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5"/>
      <c r="BZ17" s="545"/>
      <c r="CA17" s="545"/>
      <c r="CB17" s="545"/>
      <c r="CC17" s="545"/>
      <c r="CD17" s="545"/>
      <c r="CE17" s="545"/>
      <c r="CF17" s="545"/>
      <c r="CG17" s="545"/>
      <c r="CH17" s="545"/>
      <c r="CI17" s="545"/>
      <c r="CJ17" s="545"/>
      <c r="CK17" s="545"/>
      <c r="CL17" s="545"/>
      <c r="CM17" s="545"/>
      <c r="CN17" s="545"/>
      <c r="CO17" s="545"/>
      <c r="CP17" s="545"/>
      <c r="CQ17" s="545"/>
      <c r="CR17" s="545"/>
      <c r="CS17" s="545"/>
      <c r="CT17" s="545"/>
      <c r="CU17" s="545"/>
      <c r="CV17" s="545"/>
      <c r="CW17" s="545"/>
      <c r="CX17" s="545"/>
      <c r="CY17" s="545"/>
      <c r="CZ17" s="545"/>
      <c r="DA17" s="545"/>
      <c r="DB17" s="545"/>
      <c r="DC17" s="545"/>
      <c r="DD17" s="545"/>
      <c r="DE17" s="545"/>
      <c r="DF17" s="545"/>
      <c r="DG17" s="545"/>
      <c r="DH17" s="545"/>
      <c r="DI17" s="545"/>
      <c r="DJ17" s="545"/>
      <c r="DK17" s="545"/>
      <c r="DL17" s="545"/>
      <c r="DM17" s="545"/>
      <c r="DN17" s="545"/>
      <c r="DO17" s="545"/>
      <c r="DP17" s="545"/>
      <c r="DQ17" s="545"/>
      <c r="DR17" s="545"/>
      <c r="DS17" s="545"/>
      <c r="DT17" s="545"/>
      <c r="DU17" s="545"/>
      <c r="DV17" s="545"/>
      <c r="DW17" s="545"/>
      <c r="DX17" s="545"/>
      <c r="DY17" s="545"/>
      <c r="DZ17" s="545"/>
      <c r="EA17" s="545"/>
      <c r="EB17" s="545"/>
      <c r="EC17" s="545"/>
      <c r="ED17" s="545"/>
      <c r="EE17" s="545"/>
      <c r="EF17" s="545"/>
      <c r="EG17" s="545"/>
      <c r="EH17" s="545"/>
      <c r="EI17" s="545"/>
      <c r="EJ17" s="545"/>
      <c r="EK17" s="545"/>
      <c r="EL17" s="545"/>
      <c r="EM17" s="545"/>
      <c r="EN17" s="545"/>
      <c r="EO17" s="545"/>
      <c r="EP17" s="545"/>
      <c r="EQ17" s="545"/>
      <c r="ER17" s="545"/>
      <c r="ES17" s="545"/>
      <c r="ET17" s="545"/>
      <c r="EU17" s="545"/>
      <c r="EV17" s="545"/>
      <c r="EW17" s="545"/>
      <c r="EX17" s="545"/>
      <c r="EY17" s="545"/>
      <c r="EZ17" s="545"/>
      <c r="FA17" s="545"/>
      <c r="FB17" s="545"/>
      <c r="FC17" s="545"/>
      <c r="FD17" s="545"/>
      <c r="FE17" s="545"/>
      <c r="FF17" s="545"/>
      <c r="FG17" s="545"/>
      <c r="FH17" s="545"/>
      <c r="FI17" s="545"/>
      <c r="FJ17" s="545"/>
      <c r="FK17" s="545"/>
    </row>
    <row r="18" spans="1:167" s="24" customFormat="1" ht="57.75" customHeight="1">
      <c r="A18" s="402" t="s">
        <v>419</v>
      </c>
      <c r="B18" s="402"/>
      <c r="C18" s="402"/>
      <c r="D18" s="402"/>
      <c r="E18" s="402"/>
      <c r="F18" s="402"/>
      <c r="G18" s="30"/>
      <c r="H18" s="566" t="s">
        <v>441</v>
      </c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7"/>
      <c r="AP18" s="545"/>
      <c r="AQ18" s="545"/>
      <c r="AR18" s="545"/>
      <c r="AS18" s="545"/>
      <c r="AT18" s="545"/>
      <c r="AU18" s="545"/>
      <c r="AV18" s="545"/>
      <c r="AW18" s="545"/>
      <c r="AX18" s="545"/>
      <c r="AY18" s="545"/>
      <c r="AZ18" s="545"/>
      <c r="BA18" s="545"/>
      <c r="BB18" s="545"/>
      <c r="BC18" s="545"/>
      <c r="BD18" s="545"/>
      <c r="BE18" s="545"/>
      <c r="BF18" s="545"/>
      <c r="BG18" s="545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545"/>
      <c r="CK18" s="545"/>
      <c r="CL18" s="545"/>
      <c r="CM18" s="545"/>
      <c r="CN18" s="545"/>
      <c r="CO18" s="545"/>
      <c r="CP18" s="545"/>
      <c r="CQ18" s="545"/>
      <c r="CR18" s="545"/>
      <c r="CS18" s="545"/>
      <c r="CT18" s="545"/>
      <c r="CU18" s="545"/>
      <c r="CV18" s="545"/>
      <c r="CW18" s="545"/>
      <c r="CX18" s="545"/>
      <c r="CY18" s="545"/>
      <c r="CZ18" s="545"/>
      <c r="DA18" s="545"/>
      <c r="DB18" s="545"/>
      <c r="DC18" s="545"/>
      <c r="DD18" s="545"/>
      <c r="DE18" s="545"/>
      <c r="DF18" s="545"/>
      <c r="DG18" s="545"/>
      <c r="DH18" s="545"/>
      <c r="DI18" s="545"/>
      <c r="DJ18" s="545"/>
      <c r="DK18" s="545"/>
      <c r="DL18" s="545"/>
      <c r="DM18" s="545"/>
      <c r="DN18" s="545"/>
      <c r="DO18" s="545"/>
      <c r="DP18" s="545"/>
      <c r="DQ18" s="545"/>
      <c r="DR18" s="545"/>
      <c r="DS18" s="545"/>
      <c r="DT18" s="545"/>
      <c r="DU18" s="545"/>
      <c r="DV18" s="545"/>
      <c r="DW18" s="545"/>
      <c r="DX18" s="545"/>
      <c r="DY18" s="545"/>
      <c r="DZ18" s="545"/>
      <c r="EA18" s="545"/>
      <c r="EB18" s="545"/>
      <c r="EC18" s="545"/>
      <c r="ED18" s="545"/>
      <c r="EE18" s="545"/>
      <c r="EF18" s="545"/>
      <c r="EG18" s="545"/>
      <c r="EH18" s="545"/>
      <c r="EI18" s="545"/>
      <c r="EJ18" s="545"/>
      <c r="EK18" s="545"/>
      <c r="EL18" s="545"/>
      <c r="EM18" s="545"/>
      <c r="EN18" s="545"/>
      <c r="EO18" s="545"/>
      <c r="EP18" s="545"/>
      <c r="EQ18" s="545"/>
      <c r="ER18" s="545"/>
      <c r="ES18" s="545"/>
      <c r="ET18" s="545"/>
      <c r="EU18" s="545"/>
      <c r="EV18" s="545"/>
      <c r="EW18" s="545"/>
      <c r="EX18" s="545"/>
      <c r="EY18" s="545"/>
      <c r="EZ18" s="545"/>
      <c r="FA18" s="545"/>
      <c r="FB18" s="545"/>
      <c r="FC18" s="545"/>
      <c r="FD18" s="545"/>
      <c r="FE18" s="545"/>
      <c r="FF18" s="545"/>
      <c r="FG18" s="545"/>
      <c r="FH18" s="545"/>
      <c r="FI18" s="545"/>
      <c r="FJ18" s="545"/>
      <c r="FK18" s="545"/>
    </row>
    <row r="19" spans="1:167" s="24" customFormat="1" ht="14.25" customHeight="1">
      <c r="A19" s="402"/>
      <c r="B19" s="402"/>
      <c r="C19" s="402"/>
      <c r="D19" s="402"/>
      <c r="E19" s="402"/>
      <c r="F19" s="402"/>
      <c r="G19" s="30"/>
      <c r="H19" s="566" t="s">
        <v>412</v>
      </c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45"/>
      <c r="AQ19" s="545"/>
      <c r="AR19" s="545"/>
      <c r="AS19" s="545"/>
      <c r="AT19" s="545"/>
      <c r="AU19" s="545"/>
      <c r="AV19" s="545"/>
      <c r="AW19" s="545"/>
      <c r="AX19" s="545"/>
      <c r="AY19" s="545"/>
      <c r="AZ19" s="545"/>
      <c r="BA19" s="545"/>
      <c r="BB19" s="545"/>
      <c r="BC19" s="545"/>
      <c r="BD19" s="545"/>
      <c r="BE19" s="545"/>
      <c r="BF19" s="545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5"/>
      <c r="BZ19" s="545"/>
      <c r="CA19" s="545"/>
      <c r="CB19" s="545"/>
      <c r="CC19" s="545"/>
      <c r="CD19" s="545"/>
      <c r="CE19" s="545"/>
      <c r="CF19" s="545"/>
      <c r="CG19" s="545"/>
      <c r="CH19" s="545"/>
      <c r="CI19" s="545"/>
      <c r="CJ19" s="545"/>
      <c r="CK19" s="545"/>
      <c r="CL19" s="545"/>
      <c r="CM19" s="545"/>
      <c r="CN19" s="545"/>
      <c r="CO19" s="545"/>
      <c r="CP19" s="545"/>
      <c r="CQ19" s="545"/>
      <c r="CR19" s="545"/>
      <c r="CS19" s="545"/>
      <c r="CT19" s="545"/>
      <c r="CU19" s="545"/>
      <c r="CV19" s="545"/>
      <c r="CW19" s="545"/>
      <c r="CX19" s="545"/>
      <c r="CY19" s="545"/>
      <c r="CZ19" s="545"/>
      <c r="DA19" s="545"/>
      <c r="DB19" s="545"/>
      <c r="DC19" s="545"/>
      <c r="DD19" s="545"/>
      <c r="DE19" s="545"/>
      <c r="DF19" s="545"/>
      <c r="DG19" s="545"/>
      <c r="DH19" s="545"/>
      <c r="DI19" s="545"/>
      <c r="DJ19" s="545"/>
      <c r="DK19" s="545"/>
      <c r="DL19" s="545"/>
      <c r="DM19" s="545"/>
      <c r="DN19" s="545"/>
      <c r="DO19" s="545"/>
      <c r="DP19" s="545"/>
      <c r="DQ19" s="545"/>
      <c r="DR19" s="545"/>
      <c r="DS19" s="545"/>
      <c r="DT19" s="545"/>
      <c r="DU19" s="545"/>
      <c r="DV19" s="545"/>
      <c r="DW19" s="545"/>
      <c r="DX19" s="545"/>
      <c r="DY19" s="545"/>
      <c r="DZ19" s="545"/>
      <c r="EA19" s="545"/>
      <c r="EB19" s="545"/>
      <c r="EC19" s="545"/>
      <c r="ED19" s="545"/>
      <c r="EE19" s="545"/>
      <c r="EF19" s="545"/>
      <c r="EG19" s="545"/>
      <c r="EH19" s="545"/>
      <c r="EI19" s="545"/>
      <c r="EJ19" s="545"/>
      <c r="EK19" s="545"/>
      <c r="EL19" s="545"/>
      <c r="EM19" s="545"/>
      <c r="EN19" s="545"/>
      <c r="EO19" s="545"/>
      <c r="EP19" s="545"/>
      <c r="EQ19" s="545"/>
      <c r="ER19" s="545"/>
      <c r="ES19" s="545"/>
      <c r="ET19" s="545"/>
      <c r="EU19" s="545"/>
      <c r="EV19" s="545"/>
      <c r="EW19" s="545"/>
      <c r="EX19" s="545"/>
      <c r="EY19" s="545"/>
      <c r="EZ19" s="545"/>
      <c r="FA19" s="545"/>
      <c r="FB19" s="545"/>
      <c r="FC19" s="545"/>
      <c r="FD19" s="545"/>
      <c r="FE19" s="545"/>
      <c r="FF19" s="545"/>
      <c r="FG19" s="545"/>
      <c r="FH19" s="545"/>
      <c r="FI19" s="545"/>
      <c r="FJ19" s="545"/>
      <c r="FK19" s="545"/>
    </row>
    <row r="20" spans="1:167" s="24" customFormat="1" ht="30" customHeight="1">
      <c r="A20" s="402"/>
      <c r="B20" s="402"/>
      <c r="C20" s="402"/>
      <c r="D20" s="402"/>
      <c r="E20" s="402"/>
      <c r="F20" s="402"/>
      <c r="G20" s="30"/>
      <c r="H20" s="566" t="s">
        <v>413</v>
      </c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45"/>
      <c r="AQ20" s="545"/>
      <c r="AR20" s="545"/>
      <c r="AS20" s="545"/>
      <c r="AT20" s="545"/>
      <c r="AU20" s="545"/>
      <c r="AV20" s="545"/>
      <c r="AW20" s="545"/>
      <c r="AX20" s="545"/>
      <c r="AY20" s="545"/>
      <c r="AZ20" s="545"/>
      <c r="BA20" s="545"/>
      <c r="BB20" s="545"/>
      <c r="BC20" s="545"/>
      <c r="BD20" s="545"/>
      <c r="BE20" s="545"/>
      <c r="BF20" s="545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5"/>
      <c r="CZ20" s="545"/>
      <c r="DA20" s="545"/>
      <c r="DB20" s="545"/>
      <c r="DC20" s="545"/>
      <c r="DD20" s="545"/>
      <c r="DE20" s="545"/>
      <c r="DF20" s="545"/>
      <c r="DG20" s="545"/>
      <c r="DH20" s="545"/>
      <c r="DI20" s="545"/>
      <c r="DJ20" s="545"/>
      <c r="DK20" s="545"/>
      <c r="DL20" s="545"/>
      <c r="DM20" s="545"/>
      <c r="DN20" s="545"/>
      <c r="DO20" s="545"/>
      <c r="DP20" s="545"/>
      <c r="DQ20" s="545"/>
      <c r="DR20" s="545"/>
      <c r="DS20" s="545"/>
      <c r="DT20" s="545"/>
      <c r="DU20" s="545"/>
      <c r="DV20" s="545"/>
      <c r="DW20" s="545"/>
      <c r="DX20" s="545"/>
      <c r="DY20" s="545"/>
      <c r="DZ20" s="545"/>
      <c r="EA20" s="545"/>
      <c r="EB20" s="545"/>
      <c r="EC20" s="545"/>
      <c r="ED20" s="545"/>
      <c r="EE20" s="545"/>
      <c r="EF20" s="545"/>
      <c r="EG20" s="545"/>
      <c r="EH20" s="545"/>
      <c r="EI20" s="545"/>
      <c r="EJ20" s="545"/>
      <c r="EK20" s="545"/>
      <c r="EL20" s="545"/>
      <c r="EM20" s="545"/>
      <c r="EN20" s="545"/>
      <c r="EO20" s="545"/>
      <c r="EP20" s="545"/>
      <c r="EQ20" s="545"/>
      <c r="ER20" s="545"/>
      <c r="ES20" s="545"/>
      <c r="ET20" s="545"/>
      <c r="EU20" s="545"/>
      <c r="EV20" s="545"/>
      <c r="EW20" s="545"/>
      <c r="EX20" s="545"/>
      <c r="EY20" s="545"/>
      <c r="EZ20" s="545"/>
      <c r="FA20" s="545"/>
      <c r="FB20" s="545"/>
      <c r="FC20" s="545"/>
      <c r="FD20" s="545"/>
      <c r="FE20" s="545"/>
      <c r="FF20" s="545"/>
      <c r="FG20" s="545"/>
      <c r="FH20" s="545"/>
      <c r="FI20" s="545"/>
      <c r="FJ20" s="545"/>
      <c r="FK20" s="545"/>
    </row>
    <row r="21" spans="1:167" s="24" customFormat="1" ht="30" customHeight="1">
      <c r="A21" s="402"/>
      <c r="B21" s="402"/>
      <c r="C21" s="402"/>
      <c r="D21" s="402"/>
      <c r="E21" s="402"/>
      <c r="F21" s="402"/>
      <c r="G21" s="30"/>
      <c r="H21" s="566" t="s">
        <v>414</v>
      </c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6"/>
      <c r="AG21" s="566"/>
      <c r="AH21" s="566"/>
      <c r="AI21" s="566"/>
      <c r="AJ21" s="566"/>
      <c r="AK21" s="566"/>
      <c r="AL21" s="566"/>
      <c r="AM21" s="566"/>
      <c r="AN21" s="566"/>
      <c r="AO21" s="566"/>
      <c r="AP21" s="545"/>
      <c r="AQ21" s="545"/>
      <c r="AR21" s="545"/>
      <c r="AS21" s="545"/>
      <c r="AT21" s="545"/>
      <c r="AU21" s="545"/>
      <c r="AV21" s="545"/>
      <c r="AW21" s="545"/>
      <c r="AX21" s="545"/>
      <c r="AY21" s="545"/>
      <c r="AZ21" s="545"/>
      <c r="BA21" s="545"/>
      <c r="BB21" s="545"/>
      <c r="BC21" s="545"/>
      <c r="BD21" s="545"/>
      <c r="BE21" s="545"/>
      <c r="BF21" s="545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5"/>
      <c r="CP21" s="545"/>
      <c r="CQ21" s="545"/>
      <c r="CR21" s="545"/>
      <c r="CS21" s="545"/>
      <c r="CT21" s="545"/>
      <c r="CU21" s="545"/>
      <c r="CV21" s="545"/>
      <c r="CW21" s="545"/>
      <c r="CX21" s="545"/>
      <c r="CY21" s="545"/>
      <c r="CZ21" s="545"/>
      <c r="DA21" s="545"/>
      <c r="DB21" s="545"/>
      <c r="DC21" s="545"/>
      <c r="DD21" s="545"/>
      <c r="DE21" s="545"/>
      <c r="DF21" s="545"/>
      <c r="DG21" s="545"/>
      <c r="DH21" s="545"/>
      <c r="DI21" s="545"/>
      <c r="DJ21" s="545"/>
      <c r="DK21" s="545"/>
      <c r="DL21" s="545"/>
      <c r="DM21" s="545"/>
      <c r="DN21" s="545"/>
      <c r="DO21" s="545"/>
      <c r="DP21" s="545"/>
      <c r="DQ21" s="545"/>
      <c r="DR21" s="545"/>
      <c r="DS21" s="545"/>
      <c r="DT21" s="545"/>
      <c r="DU21" s="545"/>
      <c r="DV21" s="545"/>
      <c r="DW21" s="545"/>
      <c r="DX21" s="545"/>
      <c r="DY21" s="545"/>
      <c r="DZ21" s="545"/>
      <c r="EA21" s="545"/>
      <c r="EB21" s="545"/>
      <c r="EC21" s="545"/>
      <c r="ED21" s="545"/>
      <c r="EE21" s="545"/>
      <c r="EF21" s="545"/>
      <c r="EG21" s="545"/>
      <c r="EH21" s="545"/>
      <c r="EI21" s="545"/>
      <c r="EJ21" s="545"/>
      <c r="EK21" s="545"/>
      <c r="EL21" s="545"/>
      <c r="EM21" s="545"/>
      <c r="EN21" s="545"/>
      <c r="EO21" s="545"/>
      <c r="EP21" s="545"/>
      <c r="EQ21" s="545"/>
      <c r="ER21" s="545"/>
      <c r="ES21" s="545"/>
      <c r="ET21" s="545"/>
      <c r="EU21" s="545"/>
      <c r="EV21" s="545"/>
      <c r="EW21" s="545"/>
      <c r="EX21" s="545"/>
      <c r="EY21" s="545"/>
      <c r="EZ21" s="545"/>
      <c r="FA21" s="545"/>
      <c r="FB21" s="545"/>
      <c r="FC21" s="545"/>
      <c r="FD21" s="545"/>
      <c r="FE21" s="545"/>
      <c r="FF21" s="545"/>
      <c r="FG21" s="545"/>
      <c r="FH21" s="545"/>
      <c r="FI21" s="545"/>
      <c r="FJ21" s="545"/>
      <c r="FK21" s="545"/>
    </row>
    <row r="22" spans="1:167" s="24" customFormat="1" ht="30" customHeight="1">
      <c r="A22" s="402"/>
      <c r="B22" s="402"/>
      <c r="C22" s="402"/>
      <c r="D22" s="402"/>
      <c r="E22" s="402"/>
      <c r="F22" s="402"/>
      <c r="G22" s="30"/>
      <c r="H22" s="566" t="s">
        <v>415</v>
      </c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45"/>
      <c r="AQ22" s="545"/>
      <c r="AR22" s="545"/>
      <c r="AS22" s="545"/>
      <c r="AT22" s="545"/>
      <c r="AU22" s="545"/>
      <c r="AV22" s="545"/>
      <c r="AW22" s="545"/>
      <c r="AX22" s="545"/>
      <c r="AY22" s="545"/>
      <c r="AZ22" s="545"/>
      <c r="BA22" s="545"/>
      <c r="BB22" s="545"/>
      <c r="BC22" s="545"/>
      <c r="BD22" s="545"/>
      <c r="BE22" s="545"/>
      <c r="BF22" s="545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45"/>
      <c r="CK22" s="545"/>
      <c r="CL22" s="545"/>
      <c r="CM22" s="545"/>
      <c r="CN22" s="545"/>
      <c r="CO22" s="545"/>
      <c r="CP22" s="545"/>
      <c r="CQ22" s="545"/>
      <c r="CR22" s="545"/>
      <c r="CS22" s="545"/>
      <c r="CT22" s="545"/>
      <c r="CU22" s="545"/>
      <c r="CV22" s="545"/>
      <c r="CW22" s="545"/>
      <c r="CX22" s="545"/>
      <c r="CY22" s="545"/>
      <c r="CZ22" s="545"/>
      <c r="DA22" s="545"/>
      <c r="DB22" s="545"/>
      <c r="DC22" s="545"/>
      <c r="DD22" s="545"/>
      <c r="DE22" s="545"/>
      <c r="DF22" s="545"/>
      <c r="DG22" s="545"/>
      <c r="DH22" s="545"/>
      <c r="DI22" s="545"/>
      <c r="DJ22" s="545"/>
      <c r="DK22" s="545"/>
      <c r="DL22" s="545"/>
      <c r="DM22" s="545"/>
      <c r="DN22" s="545"/>
      <c r="DO22" s="545"/>
      <c r="DP22" s="545"/>
      <c r="DQ22" s="545"/>
      <c r="DR22" s="545"/>
      <c r="DS22" s="545"/>
      <c r="DT22" s="545"/>
      <c r="DU22" s="545"/>
      <c r="DV22" s="545"/>
      <c r="DW22" s="545"/>
      <c r="DX22" s="545"/>
      <c r="DY22" s="545"/>
      <c r="DZ22" s="545"/>
      <c r="EA22" s="545"/>
      <c r="EB22" s="545"/>
      <c r="EC22" s="545"/>
      <c r="ED22" s="545"/>
      <c r="EE22" s="545"/>
      <c r="EF22" s="545"/>
      <c r="EG22" s="545"/>
      <c r="EH22" s="545"/>
      <c r="EI22" s="545"/>
      <c r="EJ22" s="545"/>
      <c r="EK22" s="545"/>
      <c r="EL22" s="545"/>
      <c r="EM22" s="545"/>
      <c r="EN22" s="545"/>
      <c r="EO22" s="545"/>
      <c r="EP22" s="545"/>
      <c r="EQ22" s="545"/>
      <c r="ER22" s="545"/>
      <c r="ES22" s="545"/>
      <c r="ET22" s="545"/>
      <c r="EU22" s="545"/>
      <c r="EV22" s="545"/>
      <c r="EW22" s="545"/>
      <c r="EX22" s="545"/>
      <c r="EY22" s="545"/>
      <c r="EZ22" s="545"/>
      <c r="FA22" s="545"/>
      <c r="FB22" s="545"/>
      <c r="FC22" s="545"/>
      <c r="FD22" s="545"/>
      <c r="FE22" s="545"/>
      <c r="FF22" s="545"/>
      <c r="FG22" s="545"/>
      <c r="FH22" s="545"/>
      <c r="FI22" s="545"/>
      <c r="FJ22" s="545"/>
      <c r="FK22" s="545"/>
    </row>
    <row r="23" spans="1:167" s="24" customFormat="1" ht="30" customHeight="1">
      <c r="A23" s="402"/>
      <c r="B23" s="402"/>
      <c r="C23" s="402"/>
      <c r="D23" s="402"/>
      <c r="E23" s="402"/>
      <c r="F23" s="402"/>
      <c r="G23" s="30"/>
      <c r="H23" s="566" t="s">
        <v>416</v>
      </c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45"/>
      <c r="AQ23" s="545"/>
      <c r="AR23" s="545"/>
      <c r="AS23" s="545"/>
      <c r="AT23" s="545"/>
      <c r="AU23" s="545"/>
      <c r="AV23" s="545"/>
      <c r="AW23" s="545"/>
      <c r="AX23" s="545"/>
      <c r="AY23" s="545"/>
      <c r="AZ23" s="545"/>
      <c r="BA23" s="545"/>
      <c r="BB23" s="545"/>
      <c r="BC23" s="545"/>
      <c r="BD23" s="545"/>
      <c r="BE23" s="545"/>
      <c r="BF23" s="545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5"/>
      <c r="DA23" s="545"/>
      <c r="DB23" s="545"/>
      <c r="DC23" s="545"/>
      <c r="DD23" s="545"/>
      <c r="DE23" s="545"/>
      <c r="DF23" s="545"/>
      <c r="DG23" s="545"/>
      <c r="DH23" s="545"/>
      <c r="DI23" s="545"/>
      <c r="DJ23" s="545"/>
      <c r="DK23" s="545"/>
      <c r="DL23" s="545"/>
      <c r="DM23" s="545"/>
      <c r="DN23" s="545"/>
      <c r="DO23" s="545"/>
      <c r="DP23" s="545"/>
      <c r="DQ23" s="545"/>
      <c r="DR23" s="545"/>
      <c r="DS23" s="545"/>
      <c r="DT23" s="545"/>
      <c r="DU23" s="545"/>
      <c r="DV23" s="545"/>
      <c r="DW23" s="545"/>
      <c r="DX23" s="545"/>
      <c r="DY23" s="545"/>
      <c r="DZ23" s="545"/>
      <c r="EA23" s="545"/>
      <c r="EB23" s="545"/>
      <c r="EC23" s="545"/>
      <c r="ED23" s="545"/>
      <c r="EE23" s="545"/>
      <c r="EF23" s="545"/>
      <c r="EG23" s="545"/>
      <c r="EH23" s="545"/>
      <c r="EI23" s="545"/>
      <c r="EJ23" s="545"/>
      <c r="EK23" s="545"/>
      <c r="EL23" s="545"/>
      <c r="EM23" s="545"/>
      <c r="EN23" s="545"/>
      <c r="EO23" s="545"/>
      <c r="EP23" s="545"/>
      <c r="EQ23" s="545"/>
      <c r="ER23" s="545"/>
      <c r="ES23" s="545"/>
      <c r="ET23" s="545"/>
      <c r="EU23" s="545"/>
      <c r="EV23" s="545"/>
      <c r="EW23" s="545"/>
      <c r="EX23" s="545"/>
      <c r="EY23" s="545"/>
      <c r="EZ23" s="545"/>
      <c r="FA23" s="545"/>
      <c r="FB23" s="545"/>
      <c r="FC23" s="545"/>
      <c r="FD23" s="545"/>
      <c r="FE23" s="545"/>
      <c r="FF23" s="545"/>
      <c r="FG23" s="545"/>
      <c r="FH23" s="545"/>
      <c r="FI23" s="545"/>
      <c r="FJ23" s="545"/>
      <c r="FK23" s="545"/>
    </row>
    <row r="24" spans="1:167" s="24" customFormat="1" ht="14.25" customHeight="1">
      <c r="A24" s="402"/>
      <c r="B24" s="402"/>
      <c r="C24" s="402"/>
      <c r="D24" s="402"/>
      <c r="E24" s="402"/>
      <c r="F24" s="402"/>
      <c r="G24" s="30"/>
      <c r="H24" s="566" t="s">
        <v>417</v>
      </c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45"/>
      <c r="AQ24" s="545"/>
      <c r="AR24" s="545"/>
      <c r="AS24" s="545"/>
      <c r="AT24" s="545"/>
      <c r="AU24" s="545"/>
      <c r="AV24" s="545"/>
      <c r="AW24" s="545"/>
      <c r="AX24" s="545"/>
      <c r="AY24" s="545"/>
      <c r="AZ24" s="545"/>
      <c r="BA24" s="545"/>
      <c r="BB24" s="545"/>
      <c r="BC24" s="545"/>
      <c r="BD24" s="545"/>
      <c r="BE24" s="545"/>
      <c r="BF24" s="545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45"/>
      <c r="CK24" s="545"/>
      <c r="CL24" s="545"/>
      <c r="CM24" s="545"/>
      <c r="CN24" s="545"/>
      <c r="CO24" s="545"/>
      <c r="CP24" s="545"/>
      <c r="CQ24" s="545"/>
      <c r="CR24" s="545"/>
      <c r="CS24" s="545"/>
      <c r="CT24" s="545"/>
      <c r="CU24" s="545"/>
      <c r="CV24" s="545"/>
      <c r="CW24" s="545"/>
      <c r="CX24" s="545"/>
      <c r="CY24" s="545"/>
      <c r="CZ24" s="545"/>
      <c r="DA24" s="545"/>
      <c r="DB24" s="545"/>
      <c r="DC24" s="545"/>
      <c r="DD24" s="545"/>
      <c r="DE24" s="545"/>
      <c r="DF24" s="545"/>
      <c r="DG24" s="545"/>
      <c r="DH24" s="545"/>
      <c r="DI24" s="545"/>
      <c r="DJ24" s="545"/>
      <c r="DK24" s="545"/>
      <c r="DL24" s="545"/>
      <c r="DM24" s="545"/>
      <c r="DN24" s="545"/>
      <c r="DO24" s="545"/>
      <c r="DP24" s="545"/>
      <c r="DQ24" s="545"/>
      <c r="DR24" s="545"/>
      <c r="DS24" s="545"/>
      <c r="DT24" s="545"/>
      <c r="DU24" s="545"/>
      <c r="DV24" s="545"/>
      <c r="DW24" s="545"/>
      <c r="DX24" s="545"/>
      <c r="DY24" s="545"/>
      <c r="DZ24" s="545"/>
      <c r="EA24" s="545"/>
      <c r="EB24" s="545"/>
      <c r="EC24" s="545"/>
      <c r="ED24" s="545"/>
      <c r="EE24" s="545"/>
      <c r="EF24" s="545"/>
      <c r="EG24" s="545"/>
      <c r="EH24" s="545"/>
      <c r="EI24" s="545"/>
      <c r="EJ24" s="545"/>
      <c r="EK24" s="545"/>
      <c r="EL24" s="545"/>
      <c r="EM24" s="545"/>
      <c r="EN24" s="545"/>
      <c r="EO24" s="545"/>
      <c r="EP24" s="545"/>
      <c r="EQ24" s="545"/>
      <c r="ER24" s="545"/>
      <c r="ES24" s="545"/>
      <c r="ET24" s="545"/>
      <c r="EU24" s="545"/>
      <c r="EV24" s="545"/>
      <c r="EW24" s="545"/>
      <c r="EX24" s="545"/>
      <c r="EY24" s="545"/>
      <c r="EZ24" s="545"/>
      <c r="FA24" s="545"/>
      <c r="FB24" s="545"/>
      <c r="FC24" s="545"/>
      <c r="FD24" s="545"/>
      <c r="FE24" s="545"/>
      <c r="FF24" s="545"/>
      <c r="FG24" s="545"/>
      <c r="FH24" s="545"/>
      <c r="FI24" s="545"/>
      <c r="FJ24" s="545"/>
      <c r="FK24" s="545"/>
    </row>
    <row r="25" spans="1:167" s="24" customFormat="1" ht="73.5" customHeight="1">
      <c r="A25" s="402" t="s">
        <v>597</v>
      </c>
      <c r="B25" s="402"/>
      <c r="C25" s="402"/>
      <c r="D25" s="402"/>
      <c r="E25" s="402"/>
      <c r="F25" s="402"/>
      <c r="G25" s="30"/>
      <c r="H25" s="566" t="s">
        <v>598</v>
      </c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7"/>
      <c r="AP25" s="545"/>
      <c r="AQ25" s="545"/>
      <c r="AR25" s="545"/>
      <c r="AS25" s="545"/>
      <c r="AT25" s="545"/>
      <c r="AU25" s="545"/>
      <c r="AV25" s="545"/>
      <c r="AW25" s="545"/>
      <c r="AX25" s="545"/>
      <c r="AY25" s="545"/>
      <c r="AZ25" s="545"/>
      <c r="BA25" s="545"/>
      <c r="BB25" s="545"/>
      <c r="BC25" s="545"/>
      <c r="BD25" s="545"/>
      <c r="BE25" s="545"/>
      <c r="BF25" s="545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5"/>
      <c r="DB25" s="545"/>
      <c r="DC25" s="545"/>
      <c r="DD25" s="545"/>
      <c r="DE25" s="545"/>
      <c r="DF25" s="545"/>
      <c r="DG25" s="545"/>
      <c r="DH25" s="545"/>
      <c r="DI25" s="545"/>
      <c r="DJ25" s="545"/>
      <c r="DK25" s="545"/>
      <c r="DL25" s="545"/>
      <c r="DM25" s="545"/>
      <c r="DN25" s="545"/>
      <c r="DO25" s="545"/>
      <c r="DP25" s="545"/>
      <c r="DQ25" s="545"/>
      <c r="DR25" s="545"/>
      <c r="DS25" s="545"/>
      <c r="DT25" s="545"/>
      <c r="DU25" s="545"/>
      <c r="DV25" s="545"/>
      <c r="DW25" s="545"/>
      <c r="DX25" s="545"/>
      <c r="DY25" s="545"/>
      <c r="DZ25" s="545"/>
      <c r="EA25" s="545"/>
      <c r="EB25" s="545"/>
      <c r="EC25" s="545"/>
      <c r="ED25" s="545"/>
      <c r="EE25" s="545"/>
      <c r="EF25" s="545"/>
      <c r="EG25" s="545"/>
      <c r="EH25" s="545"/>
      <c r="EI25" s="545"/>
      <c r="EJ25" s="545"/>
      <c r="EK25" s="545"/>
      <c r="EL25" s="545"/>
      <c r="EM25" s="545"/>
      <c r="EN25" s="545"/>
      <c r="EO25" s="545"/>
      <c r="EP25" s="545"/>
      <c r="EQ25" s="545"/>
      <c r="ER25" s="545"/>
      <c r="ES25" s="545"/>
      <c r="ET25" s="545"/>
      <c r="EU25" s="545"/>
      <c r="EV25" s="545"/>
      <c r="EW25" s="545"/>
      <c r="EX25" s="545"/>
      <c r="EY25" s="545"/>
      <c r="EZ25" s="545"/>
      <c r="FA25" s="545"/>
      <c r="FB25" s="545"/>
      <c r="FC25" s="545"/>
      <c r="FD25" s="545"/>
      <c r="FE25" s="545"/>
      <c r="FF25" s="545"/>
      <c r="FG25" s="545"/>
      <c r="FH25" s="545"/>
      <c r="FI25" s="545"/>
      <c r="FJ25" s="545"/>
      <c r="FK25" s="545"/>
    </row>
    <row r="26" spans="1:167" s="24" customFormat="1" ht="14.25" customHeight="1">
      <c r="A26" s="402"/>
      <c r="B26" s="402"/>
      <c r="C26" s="402"/>
      <c r="D26" s="402"/>
      <c r="E26" s="402"/>
      <c r="F26" s="402"/>
      <c r="G26" s="30"/>
      <c r="H26" s="566" t="s">
        <v>412</v>
      </c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45"/>
      <c r="AQ26" s="545"/>
      <c r="AR26" s="545"/>
      <c r="AS26" s="545"/>
      <c r="AT26" s="545"/>
      <c r="AU26" s="545"/>
      <c r="AV26" s="545"/>
      <c r="AW26" s="545"/>
      <c r="AX26" s="545"/>
      <c r="AY26" s="545"/>
      <c r="AZ26" s="545"/>
      <c r="BA26" s="545"/>
      <c r="BB26" s="545"/>
      <c r="BC26" s="545"/>
      <c r="BD26" s="545"/>
      <c r="BE26" s="545"/>
      <c r="BF26" s="545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5"/>
      <c r="CZ26" s="545"/>
      <c r="DA26" s="545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5"/>
      <c r="DN26" s="545"/>
      <c r="DO26" s="545"/>
      <c r="DP26" s="545"/>
      <c r="DQ26" s="545"/>
      <c r="DR26" s="545"/>
      <c r="DS26" s="545"/>
      <c r="DT26" s="545"/>
      <c r="DU26" s="545"/>
      <c r="DV26" s="545"/>
      <c r="DW26" s="545"/>
      <c r="DX26" s="545"/>
      <c r="DY26" s="545"/>
      <c r="DZ26" s="545"/>
      <c r="EA26" s="545"/>
      <c r="EB26" s="545"/>
      <c r="EC26" s="545"/>
      <c r="ED26" s="545"/>
      <c r="EE26" s="545"/>
      <c r="EF26" s="545"/>
      <c r="EG26" s="545"/>
      <c r="EH26" s="545"/>
      <c r="EI26" s="545"/>
      <c r="EJ26" s="545"/>
      <c r="EK26" s="545"/>
      <c r="EL26" s="545"/>
      <c r="EM26" s="545"/>
      <c r="EN26" s="545"/>
      <c r="EO26" s="545"/>
      <c r="EP26" s="545"/>
      <c r="EQ26" s="545"/>
      <c r="ER26" s="545"/>
      <c r="ES26" s="545"/>
      <c r="ET26" s="545"/>
      <c r="EU26" s="545"/>
      <c r="EV26" s="545"/>
      <c r="EW26" s="545"/>
      <c r="EX26" s="545"/>
      <c r="EY26" s="545"/>
      <c r="EZ26" s="545"/>
      <c r="FA26" s="545"/>
      <c r="FB26" s="545"/>
      <c r="FC26" s="545"/>
      <c r="FD26" s="545"/>
      <c r="FE26" s="545"/>
      <c r="FF26" s="545"/>
      <c r="FG26" s="545"/>
      <c r="FH26" s="545"/>
      <c r="FI26" s="545"/>
      <c r="FJ26" s="545"/>
      <c r="FK26" s="545"/>
    </row>
    <row r="27" spans="1:167" s="24" customFormat="1" ht="14.25" customHeight="1">
      <c r="A27" s="402"/>
      <c r="B27" s="402"/>
      <c r="C27" s="402"/>
      <c r="D27" s="402"/>
      <c r="E27" s="402"/>
      <c r="F27" s="402"/>
      <c r="G27" s="30"/>
      <c r="H27" s="566" t="s">
        <v>447</v>
      </c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45"/>
      <c r="AQ27" s="545"/>
      <c r="AR27" s="545"/>
      <c r="AS27" s="545"/>
      <c r="AT27" s="545"/>
      <c r="AU27" s="545"/>
      <c r="AV27" s="545"/>
      <c r="AW27" s="545"/>
      <c r="AX27" s="545"/>
      <c r="AY27" s="545"/>
      <c r="AZ27" s="545"/>
      <c r="BA27" s="545"/>
      <c r="BB27" s="545"/>
      <c r="BC27" s="545"/>
      <c r="BD27" s="545"/>
      <c r="BE27" s="545"/>
      <c r="BF27" s="545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5"/>
      <c r="BZ27" s="545"/>
      <c r="CA27" s="545"/>
      <c r="CB27" s="545"/>
      <c r="CC27" s="545"/>
      <c r="CD27" s="545"/>
      <c r="CE27" s="545"/>
      <c r="CF27" s="545"/>
      <c r="CG27" s="545"/>
      <c r="CH27" s="545"/>
      <c r="CI27" s="545"/>
      <c r="CJ27" s="545"/>
      <c r="CK27" s="545"/>
      <c r="CL27" s="545"/>
      <c r="CM27" s="545"/>
      <c r="CN27" s="545"/>
      <c r="CO27" s="545"/>
      <c r="CP27" s="545"/>
      <c r="CQ27" s="545"/>
      <c r="CR27" s="545"/>
      <c r="CS27" s="545"/>
      <c r="CT27" s="545"/>
      <c r="CU27" s="545"/>
      <c r="CV27" s="545"/>
      <c r="CW27" s="545"/>
      <c r="CX27" s="545"/>
      <c r="CY27" s="545"/>
      <c r="CZ27" s="545"/>
      <c r="DA27" s="545"/>
      <c r="DB27" s="545"/>
      <c r="DC27" s="545"/>
      <c r="DD27" s="545"/>
      <c r="DE27" s="545"/>
      <c r="DF27" s="545"/>
      <c r="DG27" s="545"/>
      <c r="DH27" s="545"/>
      <c r="DI27" s="545"/>
      <c r="DJ27" s="545"/>
      <c r="DK27" s="545"/>
      <c r="DL27" s="545"/>
      <c r="DM27" s="545"/>
      <c r="DN27" s="545"/>
      <c r="DO27" s="545"/>
      <c r="DP27" s="545"/>
      <c r="DQ27" s="545"/>
      <c r="DR27" s="545"/>
      <c r="DS27" s="545"/>
      <c r="DT27" s="545"/>
      <c r="DU27" s="545"/>
      <c r="DV27" s="545"/>
      <c r="DW27" s="545"/>
      <c r="DX27" s="545"/>
      <c r="DY27" s="545"/>
      <c r="DZ27" s="545"/>
      <c r="EA27" s="545"/>
      <c r="EB27" s="545"/>
      <c r="EC27" s="545"/>
      <c r="ED27" s="545"/>
      <c r="EE27" s="545"/>
      <c r="EF27" s="545"/>
      <c r="EG27" s="545"/>
      <c r="EH27" s="545"/>
      <c r="EI27" s="545"/>
      <c r="EJ27" s="545"/>
      <c r="EK27" s="545"/>
      <c r="EL27" s="545"/>
      <c r="EM27" s="545"/>
      <c r="EN27" s="545"/>
      <c r="EO27" s="545"/>
      <c r="EP27" s="545"/>
      <c r="EQ27" s="545"/>
      <c r="ER27" s="545"/>
      <c r="ES27" s="545"/>
      <c r="ET27" s="545"/>
      <c r="EU27" s="545"/>
      <c r="EV27" s="545"/>
      <c r="EW27" s="545"/>
      <c r="EX27" s="545"/>
      <c r="EY27" s="545"/>
      <c r="EZ27" s="545"/>
      <c r="FA27" s="545"/>
      <c r="FB27" s="545"/>
      <c r="FC27" s="545"/>
      <c r="FD27" s="545"/>
      <c r="FE27" s="545"/>
      <c r="FF27" s="545"/>
      <c r="FG27" s="545"/>
      <c r="FH27" s="545"/>
      <c r="FI27" s="545"/>
      <c r="FJ27" s="545"/>
      <c r="FK27" s="545"/>
    </row>
    <row r="28" spans="1:167" s="24" customFormat="1" ht="14.25" customHeight="1">
      <c r="A28" s="402" t="s">
        <v>599</v>
      </c>
      <c r="B28" s="402"/>
      <c r="C28" s="402"/>
      <c r="D28" s="402"/>
      <c r="E28" s="402"/>
      <c r="F28" s="402"/>
      <c r="G28" s="30"/>
      <c r="H28" s="566" t="s">
        <v>813</v>
      </c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7"/>
      <c r="AP28" s="545"/>
      <c r="AQ28" s="545"/>
      <c r="AR28" s="545"/>
      <c r="AS28" s="545"/>
      <c r="AT28" s="545"/>
      <c r="AU28" s="545"/>
      <c r="AV28" s="545"/>
      <c r="AW28" s="545"/>
      <c r="AX28" s="545"/>
      <c r="AY28" s="545"/>
      <c r="AZ28" s="545"/>
      <c r="BA28" s="545"/>
      <c r="BB28" s="545"/>
      <c r="BC28" s="545"/>
      <c r="BD28" s="545"/>
      <c r="BE28" s="545"/>
      <c r="BF28" s="545"/>
      <c r="BG28" s="545"/>
      <c r="BH28" s="545"/>
      <c r="BI28" s="545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  <c r="BV28" s="545"/>
      <c r="BW28" s="545"/>
      <c r="BX28" s="545"/>
      <c r="BY28" s="545"/>
      <c r="BZ28" s="545"/>
      <c r="CA28" s="545"/>
      <c r="CB28" s="545"/>
      <c r="CC28" s="545"/>
      <c r="CD28" s="545"/>
      <c r="CE28" s="545"/>
      <c r="CF28" s="545"/>
      <c r="CG28" s="545"/>
      <c r="CH28" s="545"/>
      <c r="CI28" s="545"/>
      <c r="CJ28" s="545"/>
      <c r="CK28" s="545"/>
      <c r="CL28" s="545"/>
      <c r="CM28" s="545"/>
      <c r="CN28" s="545"/>
      <c r="CO28" s="545"/>
      <c r="CP28" s="545"/>
      <c r="CQ28" s="545"/>
      <c r="CR28" s="545"/>
      <c r="CS28" s="545"/>
      <c r="CT28" s="545"/>
      <c r="CU28" s="545"/>
      <c r="CV28" s="545"/>
      <c r="CW28" s="545"/>
      <c r="CX28" s="545"/>
      <c r="CY28" s="545"/>
      <c r="CZ28" s="545"/>
      <c r="DA28" s="545"/>
      <c r="DB28" s="545"/>
      <c r="DC28" s="545"/>
      <c r="DD28" s="545"/>
      <c r="DE28" s="545"/>
      <c r="DF28" s="545"/>
      <c r="DG28" s="545"/>
      <c r="DH28" s="545"/>
      <c r="DI28" s="545"/>
      <c r="DJ28" s="545"/>
      <c r="DK28" s="545"/>
      <c r="DL28" s="545"/>
      <c r="DM28" s="545"/>
      <c r="DN28" s="545"/>
      <c r="DO28" s="545"/>
      <c r="DP28" s="545"/>
      <c r="DQ28" s="545"/>
      <c r="DR28" s="545"/>
      <c r="DS28" s="545"/>
      <c r="DT28" s="545"/>
      <c r="DU28" s="545"/>
      <c r="DV28" s="545"/>
      <c r="DW28" s="545"/>
      <c r="DX28" s="545"/>
      <c r="DY28" s="545"/>
      <c r="DZ28" s="545"/>
      <c r="EA28" s="545"/>
      <c r="EB28" s="545"/>
      <c r="EC28" s="545"/>
      <c r="ED28" s="545"/>
      <c r="EE28" s="545"/>
      <c r="EF28" s="545"/>
      <c r="EG28" s="545"/>
      <c r="EH28" s="545"/>
      <c r="EI28" s="545"/>
      <c r="EJ28" s="545"/>
      <c r="EK28" s="545"/>
      <c r="EL28" s="545"/>
      <c r="EM28" s="545"/>
      <c r="EN28" s="545"/>
      <c r="EO28" s="545"/>
      <c r="EP28" s="545"/>
      <c r="EQ28" s="545"/>
      <c r="ER28" s="545"/>
      <c r="ES28" s="545"/>
      <c r="ET28" s="545"/>
      <c r="EU28" s="545"/>
      <c r="EV28" s="545"/>
      <c r="EW28" s="545"/>
      <c r="EX28" s="545"/>
      <c r="EY28" s="545"/>
      <c r="EZ28" s="545"/>
      <c r="FA28" s="545"/>
      <c r="FB28" s="545"/>
      <c r="FC28" s="545"/>
      <c r="FD28" s="545"/>
      <c r="FE28" s="545"/>
      <c r="FF28" s="545"/>
      <c r="FG28" s="545"/>
      <c r="FH28" s="545"/>
      <c r="FI28" s="545"/>
      <c r="FJ28" s="545"/>
      <c r="FK28" s="545"/>
    </row>
    <row r="29" ht="12.75" customHeight="1"/>
    <row r="30" s="20" customFormat="1" ht="12">
      <c r="B30" s="20" t="s">
        <v>772</v>
      </c>
    </row>
    <row r="31" spans="5:167" s="44" customFormat="1" ht="12">
      <c r="E31" s="656" t="s">
        <v>912</v>
      </c>
      <c r="F31" s="656"/>
      <c r="G31" s="656"/>
      <c r="H31" s="483" t="s">
        <v>421</v>
      </c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3"/>
      <c r="AI31" s="483"/>
      <c r="AJ31" s="483"/>
      <c r="AK31" s="483"/>
      <c r="AL31" s="483"/>
      <c r="AM31" s="483"/>
      <c r="AN31" s="483"/>
      <c r="AO31" s="483"/>
      <c r="AP31" s="483"/>
      <c r="AQ31" s="483"/>
      <c r="AR31" s="483"/>
      <c r="AS31" s="483"/>
      <c r="AT31" s="483"/>
      <c r="AU31" s="483"/>
      <c r="AV31" s="483"/>
      <c r="AW31" s="483"/>
      <c r="AX31" s="483"/>
      <c r="AY31" s="483"/>
      <c r="AZ31" s="483"/>
      <c r="BA31" s="483"/>
      <c r="BB31" s="483"/>
      <c r="BC31" s="483"/>
      <c r="BD31" s="483"/>
      <c r="BE31" s="483"/>
      <c r="BF31" s="483"/>
      <c r="BG31" s="483"/>
      <c r="BH31" s="483"/>
      <c r="BI31" s="483"/>
      <c r="BJ31" s="483"/>
      <c r="BK31" s="483"/>
      <c r="BL31" s="483"/>
      <c r="BM31" s="483"/>
      <c r="BN31" s="483"/>
      <c r="BO31" s="483"/>
      <c r="BP31" s="483"/>
      <c r="BQ31" s="483"/>
      <c r="BR31" s="483"/>
      <c r="BS31" s="483"/>
      <c r="BT31" s="483"/>
      <c r="BU31" s="483"/>
      <c r="BV31" s="483"/>
      <c r="BW31" s="483"/>
      <c r="BX31" s="483"/>
      <c r="BY31" s="483"/>
      <c r="BZ31" s="483"/>
      <c r="CA31" s="483"/>
      <c r="CB31" s="483"/>
      <c r="CC31" s="483"/>
      <c r="CD31" s="483"/>
      <c r="CE31" s="483"/>
      <c r="CF31" s="483"/>
      <c r="CG31" s="483"/>
      <c r="CH31" s="483"/>
      <c r="CI31" s="483"/>
      <c r="CJ31" s="483"/>
      <c r="CK31" s="483"/>
      <c r="CL31" s="483"/>
      <c r="CM31" s="483"/>
      <c r="CN31" s="483"/>
      <c r="CO31" s="483"/>
      <c r="CP31" s="483"/>
      <c r="CQ31" s="483"/>
      <c r="CR31" s="483"/>
      <c r="CS31" s="483"/>
      <c r="CT31" s="483"/>
      <c r="CU31" s="483"/>
      <c r="CV31" s="483"/>
      <c r="CW31" s="483"/>
      <c r="CX31" s="483"/>
      <c r="CY31" s="483"/>
      <c r="CZ31" s="483"/>
      <c r="DA31" s="483"/>
      <c r="DB31" s="483"/>
      <c r="DC31" s="483"/>
      <c r="DD31" s="483"/>
      <c r="DE31" s="483"/>
      <c r="DF31" s="483"/>
      <c r="DG31" s="483"/>
      <c r="DH31" s="483"/>
      <c r="DI31" s="483"/>
      <c r="DJ31" s="483"/>
      <c r="DK31" s="483"/>
      <c r="DL31" s="483"/>
      <c r="DM31" s="483"/>
      <c r="DN31" s="483"/>
      <c r="DO31" s="483"/>
      <c r="DP31" s="483"/>
      <c r="DQ31" s="483"/>
      <c r="DR31" s="483"/>
      <c r="DS31" s="483"/>
      <c r="DT31" s="483"/>
      <c r="DU31" s="483"/>
      <c r="DV31" s="483"/>
      <c r="DW31" s="483"/>
      <c r="DX31" s="483"/>
      <c r="DY31" s="483"/>
      <c r="DZ31" s="483"/>
      <c r="EA31" s="483"/>
      <c r="EB31" s="483"/>
      <c r="EC31" s="483"/>
      <c r="ED31" s="483"/>
      <c r="EE31" s="483"/>
      <c r="EF31" s="483"/>
      <c r="EG31" s="483"/>
      <c r="EH31" s="483"/>
      <c r="EI31" s="483"/>
      <c r="EJ31" s="483"/>
      <c r="EK31" s="483"/>
      <c r="EL31" s="483"/>
      <c r="EM31" s="483"/>
      <c r="EN31" s="483"/>
      <c r="EO31" s="483"/>
      <c r="EP31" s="483"/>
      <c r="EQ31" s="483"/>
      <c r="ER31" s="483"/>
      <c r="ES31" s="483"/>
      <c r="ET31" s="483"/>
      <c r="EU31" s="483"/>
      <c r="EV31" s="483"/>
      <c r="EW31" s="483"/>
      <c r="EX31" s="483"/>
      <c r="EY31" s="483"/>
      <c r="EZ31" s="483"/>
      <c r="FA31" s="483"/>
      <c r="FB31" s="483"/>
      <c r="FC31" s="483"/>
      <c r="FD31" s="483"/>
      <c r="FE31" s="483"/>
      <c r="FF31" s="483"/>
      <c r="FG31" s="483"/>
      <c r="FH31" s="483"/>
      <c r="FI31" s="483"/>
      <c r="FJ31" s="483"/>
      <c r="FK31" s="483"/>
    </row>
    <row r="32" spans="5:167" s="44" customFormat="1" ht="24.75" customHeight="1">
      <c r="E32" s="656" t="s">
        <v>914</v>
      </c>
      <c r="F32" s="656"/>
      <c r="G32" s="656"/>
      <c r="H32" s="483" t="s">
        <v>600</v>
      </c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483"/>
      <c r="BL32" s="483"/>
      <c r="BM32" s="483"/>
      <c r="BN32" s="483"/>
      <c r="BO32" s="483"/>
      <c r="BP32" s="483"/>
      <c r="BQ32" s="483"/>
      <c r="BR32" s="483"/>
      <c r="BS32" s="483"/>
      <c r="BT32" s="483"/>
      <c r="BU32" s="483"/>
      <c r="BV32" s="483"/>
      <c r="BW32" s="483"/>
      <c r="BX32" s="483"/>
      <c r="BY32" s="483"/>
      <c r="BZ32" s="483"/>
      <c r="CA32" s="483"/>
      <c r="CB32" s="483"/>
      <c r="CC32" s="483"/>
      <c r="CD32" s="483"/>
      <c r="CE32" s="483"/>
      <c r="CF32" s="483"/>
      <c r="CG32" s="483"/>
      <c r="CH32" s="483"/>
      <c r="CI32" s="483"/>
      <c r="CJ32" s="483"/>
      <c r="CK32" s="483"/>
      <c r="CL32" s="483"/>
      <c r="CM32" s="483"/>
      <c r="CN32" s="483"/>
      <c r="CO32" s="483"/>
      <c r="CP32" s="483"/>
      <c r="CQ32" s="483"/>
      <c r="CR32" s="483"/>
      <c r="CS32" s="483"/>
      <c r="CT32" s="483"/>
      <c r="CU32" s="483"/>
      <c r="CV32" s="483"/>
      <c r="CW32" s="483"/>
      <c r="CX32" s="483"/>
      <c r="CY32" s="483"/>
      <c r="CZ32" s="483"/>
      <c r="DA32" s="483"/>
      <c r="DB32" s="483"/>
      <c r="DC32" s="483"/>
      <c r="DD32" s="483"/>
      <c r="DE32" s="483"/>
      <c r="DF32" s="483"/>
      <c r="DG32" s="483"/>
      <c r="DH32" s="483"/>
      <c r="DI32" s="483"/>
      <c r="DJ32" s="483"/>
      <c r="DK32" s="483"/>
      <c r="DL32" s="483"/>
      <c r="DM32" s="483"/>
      <c r="DN32" s="483"/>
      <c r="DO32" s="483"/>
      <c r="DP32" s="483"/>
      <c r="DQ32" s="483"/>
      <c r="DR32" s="483"/>
      <c r="DS32" s="483"/>
      <c r="DT32" s="483"/>
      <c r="DU32" s="483"/>
      <c r="DV32" s="483"/>
      <c r="DW32" s="483"/>
      <c r="DX32" s="483"/>
      <c r="DY32" s="483"/>
      <c r="DZ32" s="483"/>
      <c r="EA32" s="483"/>
      <c r="EB32" s="483"/>
      <c r="EC32" s="483"/>
      <c r="ED32" s="483"/>
      <c r="EE32" s="483"/>
      <c r="EF32" s="483"/>
      <c r="EG32" s="483"/>
      <c r="EH32" s="483"/>
      <c r="EI32" s="483"/>
      <c r="EJ32" s="483"/>
      <c r="EK32" s="483"/>
      <c r="EL32" s="483"/>
      <c r="EM32" s="483"/>
      <c r="EN32" s="483"/>
      <c r="EO32" s="483"/>
      <c r="EP32" s="483"/>
      <c r="EQ32" s="483"/>
      <c r="ER32" s="483"/>
      <c r="ES32" s="483"/>
      <c r="ET32" s="483"/>
      <c r="EU32" s="483"/>
      <c r="EV32" s="483"/>
      <c r="EW32" s="483"/>
      <c r="EX32" s="483"/>
      <c r="EY32" s="483"/>
      <c r="EZ32" s="483"/>
      <c r="FA32" s="483"/>
      <c r="FB32" s="483"/>
      <c r="FC32" s="483"/>
      <c r="FD32" s="483"/>
      <c r="FE32" s="483"/>
      <c r="FF32" s="483"/>
      <c r="FG32" s="483"/>
      <c r="FH32" s="483"/>
      <c r="FI32" s="483"/>
      <c r="FJ32" s="483"/>
      <c r="FK32" s="483"/>
    </row>
    <row r="33" spans="5:167" s="44" customFormat="1" ht="24.75" customHeight="1">
      <c r="E33" s="656" t="s">
        <v>916</v>
      </c>
      <c r="F33" s="656"/>
      <c r="G33" s="656"/>
      <c r="H33" s="483" t="s">
        <v>601</v>
      </c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483"/>
      <c r="CE33" s="483"/>
      <c r="CF33" s="483"/>
      <c r="CG33" s="483"/>
      <c r="CH33" s="483"/>
      <c r="CI33" s="483"/>
      <c r="CJ33" s="483"/>
      <c r="CK33" s="483"/>
      <c r="CL33" s="483"/>
      <c r="CM33" s="483"/>
      <c r="CN33" s="483"/>
      <c r="CO33" s="483"/>
      <c r="CP33" s="483"/>
      <c r="CQ33" s="483"/>
      <c r="CR33" s="483"/>
      <c r="CS33" s="483"/>
      <c r="CT33" s="483"/>
      <c r="CU33" s="483"/>
      <c r="CV33" s="483"/>
      <c r="CW33" s="483"/>
      <c r="CX33" s="483"/>
      <c r="CY33" s="483"/>
      <c r="CZ33" s="483"/>
      <c r="DA33" s="483"/>
      <c r="DB33" s="483"/>
      <c r="DC33" s="483"/>
      <c r="DD33" s="483"/>
      <c r="DE33" s="483"/>
      <c r="DF33" s="483"/>
      <c r="DG33" s="483"/>
      <c r="DH33" s="483"/>
      <c r="DI33" s="483"/>
      <c r="DJ33" s="483"/>
      <c r="DK33" s="483"/>
      <c r="DL33" s="483"/>
      <c r="DM33" s="483"/>
      <c r="DN33" s="483"/>
      <c r="DO33" s="483"/>
      <c r="DP33" s="483"/>
      <c r="DQ33" s="483"/>
      <c r="DR33" s="483"/>
      <c r="DS33" s="483"/>
      <c r="DT33" s="483"/>
      <c r="DU33" s="483"/>
      <c r="DV33" s="483"/>
      <c r="DW33" s="483"/>
      <c r="DX33" s="483"/>
      <c r="DY33" s="483"/>
      <c r="DZ33" s="483"/>
      <c r="EA33" s="483"/>
      <c r="EB33" s="483"/>
      <c r="EC33" s="483"/>
      <c r="ED33" s="483"/>
      <c r="EE33" s="483"/>
      <c r="EF33" s="483"/>
      <c r="EG33" s="483"/>
      <c r="EH33" s="483"/>
      <c r="EI33" s="483"/>
      <c r="EJ33" s="483"/>
      <c r="EK33" s="483"/>
      <c r="EL33" s="483"/>
      <c r="EM33" s="483"/>
      <c r="EN33" s="483"/>
      <c r="EO33" s="483"/>
      <c r="EP33" s="483"/>
      <c r="EQ33" s="483"/>
      <c r="ER33" s="483"/>
      <c r="ES33" s="483"/>
      <c r="ET33" s="483"/>
      <c r="EU33" s="483"/>
      <c r="EV33" s="483"/>
      <c r="EW33" s="483"/>
      <c r="EX33" s="483"/>
      <c r="EY33" s="483"/>
      <c r="EZ33" s="483"/>
      <c r="FA33" s="483"/>
      <c r="FB33" s="483"/>
      <c r="FC33" s="483"/>
      <c r="FD33" s="483"/>
      <c r="FE33" s="483"/>
      <c r="FF33" s="483"/>
      <c r="FG33" s="483"/>
      <c r="FH33" s="483"/>
      <c r="FI33" s="483"/>
      <c r="FJ33" s="483"/>
      <c r="FK33" s="483"/>
    </row>
    <row r="34" spans="5:167" s="44" customFormat="1" ht="24.75" customHeight="1">
      <c r="E34" s="656" t="s">
        <v>918</v>
      </c>
      <c r="F34" s="656"/>
      <c r="G34" s="656"/>
      <c r="H34" s="483" t="s">
        <v>602</v>
      </c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  <c r="BP34" s="483"/>
      <c r="BQ34" s="483"/>
      <c r="BR34" s="483"/>
      <c r="BS34" s="483"/>
      <c r="BT34" s="483"/>
      <c r="BU34" s="483"/>
      <c r="BV34" s="483"/>
      <c r="BW34" s="483"/>
      <c r="BX34" s="483"/>
      <c r="BY34" s="483"/>
      <c r="BZ34" s="483"/>
      <c r="CA34" s="483"/>
      <c r="CB34" s="483"/>
      <c r="CC34" s="483"/>
      <c r="CD34" s="483"/>
      <c r="CE34" s="483"/>
      <c r="CF34" s="483"/>
      <c r="CG34" s="483"/>
      <c r="CH34" s="483"/>
      <c r="CI34" s="483"/>
      <c r="CJ34" s="483"/>
      <c r="CK34" s="483"/>
      <c r="CL34" s="483"/>
      <c r="CM34" s="483"/>
      <c r="CN34" s="483"/>
      <c r="CO34" s="483"/>
      <c r="CP34" s="483"/>
      <c r="CQ34" s="483"/>
      <c r="CR34" s="483"/>
      <c r="CS34" s="483"/>
      <c r="CT34" s="483"/>
      <c r="CU34" s="483"/>
      <c r="CV34" s="483"/>
      <c r="CW34" s="483"/>
      <c r="CX34" s="483"/>
      <c r="CY34" s="483"/>
      <c r="CZ34" s="483"/>
      <c r="DA34" s="483"/>
      <c r="DB34" s="483"/>
      <c r="DC34" s="483"/>
      <c r="DD34" s="483"/>
      <c r="DE34" s="483"/>
      <c r="DF34" s="483"/>
      <c r="DG34" s="483"/>
      <c r="DH34" s="483"/>
      <c r="DI34" s="483"/>
      <c r="DJ34" s="483"/>
      <c r="DK34" s="483"/>
      <c r="DL34" s="483"/>
      <c r="DM34" s="483"/>
      <c r="DN34" s="483"/>
      <c r="DO34" s="483"/>
      <c r="DP34" s="483"/>
      <c r="DQ34" s="483"/>
      <c r="DR34" s="483"/>
      <c r="DS34" s="483"/>
      <c r="DT34" s="483"/>
      <c r="DU34" s="483"/>
      <c r="DV34" s="483"/>
      <c r="DW34" s="483"/>
      <c r="DX34" s="483"/>
      <c r="DY34" s="483"/>
      <c r="DZ34" s="483"/>
      <c r="EA34" s="483"/>
      <c r="EB34" s="483"/>
      <c r="EC34" s="483"/>
      <c r="ED34" s="483"/>
      <c r="EE34" s="483"/>
      <c r="EF34" s="483"/>
      <c r="EG34" s="483"/>
      <c r="EH34" s="483"/>
      <c r="EI34" s="483"/>
      <c r="EJ34" s="483"/>
      <c r="EK34" s="483"/>
      <c r="EL34" s="483"/>
      <c r="EM34" s="483"/>
      <c r="EN34" s="483"/>
      <c r="EO34" s="483"/>
      <c r="EP34" s="483"/>
      <c r="EQ34" s="483"/>
      <c r="ER34" s="483"/>
      <c r="ES34" s="483"/>
      <c r="ET34" s="483"/>
      <c r="EU34" s="483"/>
      <c r="EV34" s="483"/>
      <c r="EW34" s="483"/>
      <c r="EX34" s="483"/>
      <c r="EY34" s="483"/>
      <c r="EZ34" s="483"/>
      <c r="FA34" s="483"/>
      <c r="FB34" s="483"/>
      <c r="FC34" s="483"/>
      <c r="FD34" s="483"/>
      <c r="FE34" s="483"/>
      <c r="FF34" s="483"/>
      <c r="FG34" s="483"/>
      <c r="FH34" s="483"/>
      <c r="FI34" s="483"/>
      <c r="FJ34" s="483"/>
      <c r="FK34" s="483"/>
    </row>
    <row r="35" spans="5:8" s="20" customFormat="1" ht="12">
      <c r="E35" s="657" t="s">
        <v>920</v>
      </c>
      <c r="F35" s="657"/>
      <c r="G35" s="657"/>
      <c r="H35" s="20" t="s">
        <v>603</v>
      </c>
    </row>
    <row r="36" spans="5:8" s="20" customFormat="1" ht="12">
      <c r="E36" s="657" t="s">
        <v>291</v>
      </c>
      <c r="F36" s="657"/>
      <c r="G36" s="657"/>
      <c r="H36" s="20" t="s">
        <v>604</v>
      </c>
    </row>
    <row r="37" s="20" customFormat="1" ht="12">
      <c r="H37" s="20" t="s">
        <v>605</v>
      </c>
    </row>
    <row r="38" s="20" customFormat="1" ht="12">
      <c r="H38" s="20" t="s">
        <v>606</v>
      </c>
    </row>
    <row r="39" s="20" customFormat="1" ht="12">
      <c r="H39" s="20" t="s">
        <v>607</v>
      </c>
    </row>
    <row r="40" s="20" customFormat="1" ht="12">
      <c r="H40" s="20" t="s">
        <v>608</v>
      </c>
    </row>
    <row r="41" s="20" customFormat="1" ht="12">
      <c r="H41" s="20" t="s">
        <v>609</v>
      </c>
    </row>
    <row r="42" s="20" customFormat="1" ht="12">
      <c r="H42" s="20" t="s">
        <v>610</v>
      </c>
    </row>
    <row r="43" spans="5:167" s="44" customFormat="1" ht="49.5" customHeight="1">
      <c r="E43" s="656" t="s">
        <v>292</v>
      </c>
      <c r="F43" s="656"/>
      <c r="G43" s="656"/>
      <c r="H43" s="483" t="s">
        <v>611</v>
      </c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  <c r="AY43" s="483"/>
      <c r="AZ43" s="483"/>
      <c r="BA43" s="483"/>
      <c r="BB43" s="483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3"/>
      <c r="BN43" s="483"/>
      <c r="BO43" s="483"/>
      <c r="BP43" s="483"/>
      <c r="BQ43" s="483"/>
      <c r="BR43" s="483"/>
      <c r="BS43" s="483"/>
      <c r="BT43" s="483"/>
      <c r="BU43" s="483"/>
      <c r="BV43" s="483"/>
      <c r="BW43" s="483"/>
      <c r="BX43" s="483"/>
      <c r="BY43" s="483"/>
      <c r="BZ43" s="483"/>
      <c r="CA43" s="483"/>
      <c r="CB43" s="483"/>
      <c r="CC43" s="483"/>
      <c r="CD43" s="483"/>
      <c r="CE43" s="483"/>
      <c r="CF43" s="483"/>
      <c r="CG43" s="483"/>
      <c r="CH43" s="483"/>
      <c r="CI43" s="483"/>
      <c r="CJ43" s="483"/>
      <c r="CK43" s="483"/>
      <c r="CL43" s="483"/>
      <c r="CM43" s="483"/>
      <c r="CN43" s="483"/>
      <c r="CO43" s="483"/>
      <c r="CP43" s="483"/>
      <c r="CQ43" s="483"/>
      <c r="CR43" s="483"/>
      <c r="CS43" s="483"/>
      <c r="CT43" s="483"/>
      <c r="CU43" s="483"/>
      <c r="CV43" s="483"/>
      <c r="CW43" s="483"/>
      <c r="CX43" s="483"/>
      <c r="CY43" s="483"/>
      <c r="CZ43" s="483"/>
      <c r="DA43" s="483"/>
      <c r="DB43" s="483"/>
      <c r="DC43" s="483"/>
      <c r="DD43" s="483"/>
      <c r="DE43" s="483"/>
      <c r="DF43" s="483"/>
      <c r="DG43" s="483"/>
      <c r="DH43" s="483"/>
      <c r="DI43" s="483"/>
      <c r="DJ43" s="483"/>
      <c r="DK43" s="483"/>
      <c r="DL43" s="483"/>
      <c r="DM43" s="483"/>
      <c r="DN43" s="483"/>
      <c r="DO43" s="483"/>
      <c r="DP43" s="483"/>
      <c r="DQ43" s="483"/>
      <c r="DR43" s="483"/>
      <c r="DS43" s="483"/>
      <c r="DT43" s="483"/>
      <c r="DU43" s="483"/>
      <c r="DV43" s="483"/>
      <c r="DW43" s="483"/>
      <c r="DX43" s="483"/>
      <c r="DY43" s="483"/>
      <c r="DZ43" s="483"/>
      <c r="EA43" s="483"/>
      <c r="EB43" s="483"/>
      <c r="EC43" s="483"/>
      <c r="ED43" s="483"/>
      <c r="EE43" s="483"/>
      <c r="EF43" s="483"/>
      <c r="EG43" s="483"/>
      <c r="EH43" s="483"/>
      <c r="EI43" s="483"/>
      <c r="EJ43" s="483"/>
      <c r="EK43" s="483"/>
      <c r="EL43" s="483"/>
      <c r="EM43" s="483"/>
      <c r="EN43" s="483"/>
      <c r="EO43" s="483"/>
      <c r="EP43" s="483"/>
      <c r="EQ43" s="483"/>
      <c r="ER43" s="483"/>
      <c r="ES43" s="483"/>
      <c r="ET43" s="483"/>
      <c r="EU43" s="483"/>
      <c r="EV43" s="483"/>
      <c r="EW43" s="483"/>
      <c r="EX43" s="483"/>
      <c r="EY43" s="483"/>
      <c r="EZ43" s="483"/>
      <c r="FA43" s="483"/>
      <c r="FB43" s="483"/>
      <c r="FC43" s="483"/>
      <c r="FD43" s="483"/>
      <c r="FE43" s="483"/>
      <c r="FF43" s="483"/>
      <c r="FG43" s="483"/>
      <c r="FH43" s="483"/>
      <c r="FI43" s="483"/>
      <c r="FJ43" s="483"/>
      <c r="FK43" s="483"/>
    </row>
    <row r="44" s="24" customFormat="1" ht="3" customHeight="1"/>
    <row r="47" spans="26:115" ht="12" customHeight="1">
      <c r="Z47" s="201"/>
      <c r="AA47" s="201"/>
      <c r="AB47" s="194"/>
      <c r="AC47" s="194" t="s">
        <v>974</v>
      </c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</row>
    <row r="48" spans="26:115" ht="12" customHeight="1">
      <c r="Z48" s="201"/>
      <c r="AA48" s="201"/>
      <c r="AB48" s="194"/>
      <c r="AC48" s="194"/>
      <c r="AD48" s="194" t="s">
        <v>975</v>
      </c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</row>
    <row r="49" spans="26:115" ht="12" customHeight="1">
      <c r="Z49" s="201"/>
      <c r="AA49" s="201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</row>
    <row r="50" spans="26:115" ht="12" customHeight="1">
      <c r="Z50" s="201"/>
      <c r="AA50" s="201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</row>
    <row r="51" spans="26:115" ht="12" customHeight="1">
      <c r="Z51" s="201"/>
      <c r="AA51" s="201"/>
      <c r="AB51" s="194"/>
      <c r="AC51" s="194" t="s">
        <v>961</v>
      </c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</row>
    <row r="54" spans="11:41" ht="12" customHeight="1">
      <c r="K54" s="199" t="s">
        <v>846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1:41" ht="12" customHeight="1">
      <c r="K55" s="199" t="s">
        <v>850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</sheetData>
  <sheetProtection/>
  <mergeCells count="291">
    <mergeCell ref="A3:FK3"/>
    <mergeCell ref="A5:F6"/>
    <mergeCell ref="G5:AO6"/>
    <mergeCell ref="AP5:CZ5"/>
    <mergeCell ref="DA5:FK5"/>
    <mergeCell ref="EX6:FK6"/>
    <mergeCell ref="CM6:CZ6"/>
    <mergeCell ref="DA6:DL6"/>
    <mergeCell ref="DM6:DY6"/>
    <mergeCell ref="DZ6:EK6"/>
    <mergeCell ref="EL6:EW6"/>
    <mergeCell ref="A9:F9"/>
    <mergeCell ref="DA7:DL7"/>
    <mergeCell ref="DM7:DY7"/>
    <mergeCell ref="BO9:BZ9"/>
    <mergeCell ref="CA9:CL9"/>
    <mergeCell ref="AP6:BA6"/>
    <mergeCell ref="BB6:BN6"/>
    <mergeCell ref="BO6:BZ6"/>
    <mergeCell ref="CA6:CL6"/>
    <mergeCell ref="A7:F7"/>
    <mergeCell ref="A8:F8"/>
    <mergeCell ref="AP8:BA8"/>
    <mergeCell ref="H9:AO9"/>
    <mergeCell ref="G7:AO7"/>
    <mergeCell ref="H8:AO8"/>
    <mergeCell ref="AP9:BA9"/>
    <mergeCell ref="AP7:BA7"/>
    <mergeCell ref="EX7:FK7"/>
    <mergeCell ref="BO8:BZ8"/>
    <mergeCell ref="CA8:CL8"/>
    <mergeCell ref="CM8:CZ8"/>
    <mergeCell ref="DA8:DL8"/>
    <mergeCell ref="DZ7:EK7"/>
    <mergeCell ref="EX8:FK8"/>
    <mergeCell ref="DM8:DY8"/>
    <mergeCell ref="EL7:EW7"/>
    <mergeCell ref="CA7:CL7"/>
    <mergeCell ref="CM7:CZ7"/>
    <mergeCell ref="DZ8:EK8"/>
    <mergeCell ref="EL8:EW8"/>
    <mergeCell ref="BB9:BN9"/>
    <mergeCell ref="BB7:BN7"/>
    <mergeCell ref="BO7:BZ7"/>
    <mergeCell ref="BB8:BN8"/>
    <mergeCell ref="EL9:EW9"/>
    <mergeCell ref="DZ9:EK9"/>
    <mergeCell ref="CM9:CZ9"/>
    <mergeCell ref="EX11:FK11"/>
    <mergeCell ref="A10:F10"/>
    <mergeCell ref="BB11:BN11"/>
    <mergeCell ref="H10:AO10"/>
    <mergeCell ref="AP10:BA10"/>
    <mergeCell ref="BB10:BN10"/>
    <mergeCell ref="BO10:BZ10"/>
    <mergeCell ref="A11:F11"/>
    <mergeCell ref="H11:AO11"/>
    <mergeCell ref="AP11:BA11"/>
    <mergeCell ref="DZ12:EK12"/>
    <mergeCell ref="EL12:EW12"/>
    <mergeCell ref="BO11:BZ11"/>
    <mergeCell ref="DA10:DL10"/>
    <mergeCell ref="DZ10:EK10"/>
    <mergeCell ref="CM10:CZ10"/>
    <mergeCell ref="CA11:CL11"/>
    <mergeCell ref="CM11:CZ11"/>
    <mergeCell ref="DA11:DL11"/>
    <mergeCell ref="DM10:DY10"/>
    <mergeCell ref="DA9:DL9"/>
    <mergeCell ref="CA10:CL10"/>
    <mergeCell ref="EX13:FK13"/>
    <mergeCell ref="EX9:FK9"/>
    <mergeCell ref="DM9:DY9"/>
    <mergeCell ref="EL10:EW10"/>
    <mergeCell ref="DZ11:EK11"/>
    <mergeCell ref="EX10:FK10"/>
    <mergeCell ref="EL11:EW11"/>
    <mergeCell ref="DM11:DY11"/>
    <mergeCell ref="EX12:FK12"/>
    <mergeCell ref="BB14:BN14"/>
    <mergeCell ref="DM13:DY13"/>
    <mergeCell ref="DM12:DY12"/>
    <mergeCell ref="BO12:BZ12"/>
    <mergeCell ref="CA12:CL12"/>
    <mergeCell ref="CM12:CZ12"/>
    <mergeCell ref="BB12:BN12"/>
    <mergeCell ref="BO13:BZ13"/>
    <mergeCell ref="DA12:DL12"/>
    <mergeCell ref="AP17:BA17"/>
    <mergeCell ref="CA13:CL13"/>
    <mergeCell ref="CM13:CZ13"/>
    <mergeCell ref="BB13:BN13"/>
    <mergeCell ref="A12:F12"/>
    <mergeCell ref="H12:AO12"/>
    <mergeCell ref="AP12:BA12"/>
    <mergeCell ref="A13:F13"/>
    <mergeCell ref="H13:AO13"/>
    <mergeCell ref="AP13:BA13"/>
    <mergeCell ref="EX15:FK15"/>
    <mergeCell ref="DZ14:EK14"/>
    <mergeCell ref="DM15:DY15"/>
    <mergeCell ref="A17:F17"/>
    <mergeCell ref="DA13:DL13"/>
    <mergeCell ref="A14:F14"/>
    <mergeCell ref="H14:AO14"/>
    <mergeCell ref="AP14:BA14"/>
    <mergeCell ref="DA14:DL14"/>
    <mergeCell ref="H17:AO17"/>
    <mergeCell ref="DZ13:EK13"/>
    <mergeCell ref="DZ15:EK15"/>
    <mergeCell ref="DZ16:EK16"/>
    <mergeCell ref="DA16:DL16"/>
    <mergeCell ref="EL13:EW13"/>
    <mergeCell ref="EX14:FK14"/>
    <mergeCell ref="DA15:DL15"/>
    <mergeCell ref="EL14:EW14"/>
    <mergeCell ref="DM14:DY14"/>
    <mergeCell ref="EL15:EW15"/>
    <mergeCell ref="A15:F15"/>
    <mergeCell ref="A16:F16"/>
    <mergeCell ref="H16:AO16"/>
    <mergeCell ref="AP16:BA16"/>
    <mergeCell ref="H15:AO15"/>
    <mergeCell ref="AP15:BA15"/>
    <mergeCell ref="BB17:BN17"/>
    <mergeCell ref="BO17:BZ17"/>
    <mergeCell ref="BO15:BZ15"/>
    <mergeCell ref="CA15:CL15"/>
    <mergeCell ref="BO16:BZ16"/>
    <mergeCell ref="BB16:BN16"/>
    <mergeCell ref="CA16:CL16"/>
    <mergeCell ref="BB15:BN15"/>
    <mergeCell ref="BO14:BZ14"/>
    <mergeCell ref="CA14:CL14"/>
    <mergeCell ref="CM16:CZ16"/>
    <mergeCell ref="CA17:CL17"/>
    <mergeCell ref="CM14:CZ14"/>
    <mergeCell ref="BO18:BZ18"/>
    <mergeCell ref="CA18:CL18"/>
    <mergeCell ref="CM18:CZ18"/>
    <mergeCell ref="CM15:CZ15"/>
    <mergeCell ref="EL19:EW19"/>
    <mergeCell ref="EX18:FK18"/>
    <mergeCell ref="EX16:FK16"/>
    <mergeCell ref="DM16:DY16"/>
    <mergeCell ref="CM17:CZ17"/>
    <mergeCell ref="DA17:DL17"/>
    <mergeCell ref="DM18:DY18"/>
    <mergeCell ref="EL16:EW16"/>
    <mergeCell ref="DM17:DY17"/>
    <mergeCell ref="EL18:EW18"/>
    <mergeCell ref="AP19:BA19"/>
    <mergeCell ref="EX20:FK20"/>
    <mergeCell ref="DZ17:EK17"/>
    <mergeCell ref="EL17:EW17"/>
    <mergeCell ref="EX17:FK17"/>
    <mergeCell ref="DZ19:EK19"/>
    <mergeCell ref="DZ18:EK18"/>
    <mergeCell ref="EX19:FK19"/>
    <mergeCell ref="DZ20:EK20"/>
    <mergeCell ref="EL20:EW20"/>
    <mergeCell ref="CA21:CL21"/>
    <mergeCell ref="BO21:BZ21"/>
    <mergeCell ref="DM19:DY19"/>
    <mergeCell ref="DA20:DL20"/>
    <mergeCell ref="CM20:CZ20"/>
    <mergeCell ref="A18:F18"/>
    <mergeCell ref="H18:AO18"/>
    <mergeCell ref="AP18:BA18"/>
    <mergeCell ref="BB18:BN18"/>
    <mergeCell ref="DA18:DL18"/>
    <mergeCell ref="DM20:DY20"/>
    <mergeCell ref="BO20:BZ20"/>
    <mergeCell ref="CA20:CL20"/>
    <mergeCell ref="DA19:DL19"/>
    <mergeCell ref="CA19:CL19"/>
    <mergeCell ref="CM19:CZ19"/>
    <mergeCell ref="BO19:BZ19"/>
    <mergeCell ref="BB20:BN20"/>
    <mergeCell ref="A19:F19"/>
    <mergeCell ref="A20:F20"/>
    <mergeCell ref="H19:AO19"/>
    <mergeCell ref="H20:AO20"/>
    <mergeCell ref="H21:AO21"/>
    <mergeCell ref="BB19:BN19"/>
    <mergeCell ref="AP21:BA21"/>
    <mergeCell ref="A21:F21"/>
    <mergeCell ref="AP20:BA20"/>
    <mergeCell ref="CM21:CZ21"/>
    <mergeCell ref="EX22:FK22"/>
    <mergeCell ref="A22:F22"/>
    <mergeCell ref="AP22:BA22"/>
    <mergeCell ref="EL21:EW21"/>
    <mergeCell ref="EX21:FK21"/>
    <mergeCell ref="DM21:DY21"/>
    <mergeCell ref="DA21:DL21"/>
    <mergeCell ref="DZ21:EK21"/>
    <mergeCell ref="BB21:BN21"/>
    <mergeCell ref="EL24:EW24"/>
    <mergeCell ref="DZ23:EK23"/>
    <mergeCell ref="EL23:EW23"/>
    <mergeCell ref="EX24:FK24"/>
    <mergeCell ref="DA24:DL24"/>
    <mergeCell ref="DM24:DY24"/>
    <mergeCell ref="EX23:FK23"/>
    <mergeCell ref="DM23:DY23"/>
    <mergeCell ref="DA23:DL23"/>
    <mergeCell ref="A25:F25"/>
    <mergeCell ref="BO22:BZ22"/>
    <mergeCell ref="CA22:CL22"/>
    <mergeCell ref="CM22:CZ22"/>
    <mergeCell ref="BB22:BN22"/>
    <mergeCell ref="H22:AO22"/>
    <mergeCell ref="BO23:BZ23"/>
    <mergeCell ref="CA23:CL23"/>
    <mergeCell ref="CM23:CZ23"/>
    <mergeCell ref="A23:F23"/>
    <mergeCell ref="H25:AO25"/>
    <mergeCell ref="DM22:DY22"/>
    <mergeCell ref="DZ22:EK22"/>
    <mergeCell ref="EL22:EW22"/>
    <mergeCell ref="DA22:DL22"/>
    <mergeCell ref="H23:AO23"/>
    <mergeCell ref="AP23:BA23"/>
    <mergeCell ref="BB23:BN23"/>
    <mergeCell ref="CM25:CZ25"/>
    <mergeCell ref="AP25:BA25"/>
    <mergeCell ref="A24:F24"/>
    <mergeCell ref="H24:AO24"/>
    <mergeCell ref="AP24:BA24"/>
    <mergeCell ref="BB24:BN24"/>
    <mergeCell ref="BO24:BZ24"/>
    <mergeCell ref="DZ24:EK24"/>
    <mergeCell ref="CA24:CL24"/>
    <mergeCell ref="CM24:CZ24"/>
    <mergeCell ref="EL26:EW26"/>
    <mergeCell ref="DM26:DY26"/>
    <mergeCell ref="EX26:FK26"/>
    <mergeCell ref="EX27:FK27"/>
    <mergeCell ref="EL27:EW27"/>
    <mergeCell ref="BO25:BZ25"/>
    <mergeCell ref="EX25:FK25"/>
    <mergeCell ref="CA25:CL25"/>
    <mergeCell ref="EL25:EW25"/>
    <mergeCell ref="DM25:DY25"/>
    <mergeCell ref="BO27:BZ27"/>
    <mergeCell ref="CA27:CL27"/>
    <mergeCell ref="CM27:CZ27"/>
    <mergeCell ref="BO26:BZ26"/>
    <mergeCell ref="CM26:CZ26"/>
    <mergeCell ref="DA27:DL27"/>
    <mergeCell ref="A26:F26"/>
    <mergeCell ref="H26:AO26"/>
    <mergeCell ref="DZ26:EK26"/>
    <mergeCell ref="CA26:CL26"/>
    <mergeCell ref="AP26:BA26"/>
    <mergeCell ref="BB25:BN25"/>
    <mergeCell ref="BB26:BN26"/>
    <mergeCell ref="DA26:DL26"/>
    <mergeCell ref="DZ25:EK25"/>
    <mergeCell ref="DA25:DL25"/>
    <mergeCell ref="EX28:FK28"/>
    <mergeCell ref="H31:FK31"/>
    <mergeCell ref="DZ28:EK28"/>
    <mergeCell ref="E32:G32"/>
    <mergeCell ref="H32:FK32"/>
    <mergeCell ref="BO28:BZ28"/>
    <mergeCell ref="BB28:BN28"/>
    <mergeCell ref="CM28:CZ28"/>
    <mergeCell ref="DA28:DL28"/>
    <mergeCell ref="E31:G31"/>
    <mergeCell ref="DM28:DY28"/>
    <mergeCell ref="DZ27:EK27"/>
    <mergeCell ref="A27:F27"/>
    <mergeCell ref="H27:AO27"/>
    <mergeCell ref="A28:F28"/>
    <mergeCell ref="H28:AO28"/>
    <mergeCell ref="AP28:BA28"/>
    <mergeCell ref="AP27:BA27"/>
    <mergeCell ref="BB27:BN27"/>
    <mergeCell ref="DM27:DY27"/>
    <mergeCell ref="EL28:EW28"/>
    <mergeCell ref="E43:G43"/>
    <mergeCell ref="H43:FK43"/>
    <mergeCell ref="E33:G33"/>
    <mergeCell ref="H33:FK33"/>
    <mergeCell ref="E34:G34"/>
    <mergeCell ref="E36:G36"/>
    <mergeCell ref="H34:FK34"/>
    <mergeCell ref="E35:G35"/>
    <mergeCell ref="CA28:CL28"/>
  </mergeCells>
  <printOptions/>
  <pageMargins left="0.11811023622047245" right="0.11811023622047245" top="0.15748031496062992" bottom="0.15748031496062992" header="0.31496062992125984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E76"/>
  <sheetViews>
    <sheetView zoomScalePageLayoutView="0" workbookViewId="0" topLeftCell="A1">
      <selection activeCell="GD7" sqref="GD6:GD7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E1" s="21" t="s">
        <v>435</v>
      </c>
    </row>
    <row r="3" spans="1:161" ht="15.75">
      <c r="A3" s="592" t="s">
        <v>436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CQ3" s="592"/>
      <c r="CR3" s="592"/>
      <c r="CS3" s="592"/>
      <c r="CT3" s="592"/>
      <c r="CU3" s="592"/>
      <c r="CV3" s="592"/>
      <c r="CW3" s="592"/>
      <c r="CX3" s="592"/>
      <c r="CY3" s="592"/>
      <c r="CZ3" s="592"/>
      <c r="DA3" s="592"/>
      <c r="DB3" s="592"/>
      <c r="DC3" s="592"/>
      <c r="DD3" s="592"/>
      <c r="DE3" s="592"/>
      <c r="DF3" s="592"/>
      <c r="DG3" s="592"/>
      <c r="DH3" s="592"/>
      <c r="DI3" s="592"/>
      <c r="DJ3" s="592"/>
      <c r="DK3" s="592"/>
      <c r="DL3" s="592"/>
      <c r="DM3" s="592"/>
      <c r="DN3" s="592"/>
      <c r="DO3" s="592"/>
      <c r="DP3" s="592"/>
      <c r="DQ3" s="592"/>
      <c r="DR3" s="592"/>
      <c r="DS3" s="592"/>
      <c r="DT3" s="592"/>
      <c r="DU3" s="592"/>
      <c r="DV3" s="592"/>
      <c r="DW3" s="592"/>
      <c r="DX3" s="592"/>
      <c r="DY3" s="592"/>
      <c r="DZ3" s="592"/>
      <c r="EA3" s="592"/>
      <c r="EB3" s="592"/>
      <c r="EC3" s="592"/>
      <c r="ED3" s="592"/>
      <c r="EE3" s="592"/>
      <c r="EF3" s="592"/>
      <c r="EG3" s="592"/>
      <c r="EH3" s="592"/>
      <c r="EI3" s="592"/>
      <c r="EJ3" s="592"/>
      <c r="EK3" s="592"/>
      <c r="EL3" s="592"/>
      <c r="EM3" s="592"/>
      <c r="EN3" s="592"/>
      <c r="EO3" s="592"/>
      <c r="EP3" s="592"/>
      <c r="EQ3" s="592"/>
      <c r="ER3" s="592"/>
      <c r="ES3" s="592"/>
      <c r="ET3" s="592"/>
      <c r="EU3" s="592"/>
      <c r="EV3" s="592"/>
      <c r="EW3" s="592"/>
      <c r="EX3" s="592"/>
      <c r="EY3" s="592"/>
      <c r="EZ3" s="592"/>
      <c r="FA3" s="592"/>
      <c r="FB3" s="592"/>
      <c r="FC3" s="592"/>
      <c r="FD3" s="592"/>
      <c r="FE3" s="592"/>
    </row>
    <row r="4" spans="1:122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 t="s">
        <v>277</v>
      </c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</row>
    <row r="5" spans="1:161" s="26" customFormat="1" ht="15">
      <c r="A5" s="348" t="s">
        <v>822</v>
      </c>
      <c r="B5" s="349"/>
      <c r="C5" s="349"/>
      <c r="D5" s="349"/>
      <c r="E5" s="349"/>
      <c r="F5" s="349"/>
      <c r="G5" s="349"/>
      <c r="H5" s="350"/>
      <c r="I5" s="348" t="s">
        <v>778</v>
      </c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50"/>
      <c r="AX5" s="346" t="s">
        <v>1020</v>
      </c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4"/>
      <c r="BS5" s="594"/>
      <c r="BT5" s="594"/>
      <c r="BU5" s="594"/>
      <c r="BV5" s="594"/>
      <c r="BW5" s="594"/>
      <c r="BX5" s="594"/>
      <c r="BY5" s="594"/>
      <c r="BZ5" s="594"/>
      <c r="CA5" s="594"/>
      <c r="CB5" s="594"/>
      <c r="CC5" s="594"/>
      <c r="CD5" s="594"/>
      <c r="CE5" s="594"/>
      <c r="CF5" s="594"/>
      <c r="CG5" s="594"/>
      <c r="CH5" s="594"/>
      <c r="CI5" s="594"/>
      <c r="CJ5" s="594"/>
      <c r="CK5" s="594"/>
      <c r="CL5" s="594"/>
      <c r="CM5" s="594"/>
      <c r="CN5" s="594"/>
      <c r="CO5" s="594"/>
      <c r="CP5" s="594"/>
      <c r="CQ5" s="594"/>
      <c r="CR5" s="594"/>
      <c r="CS5" s="594"/>
      <c r="CT5" s="594"/>
      <c r="CU5" s="594"/>
      <c r="CV5" s="594"/>
      <c r="CW5" s="594"/>
      <c r="CX5" s="594"/>
      <c r="CY5" s="594"/>
      <c r="CZ5" s="594"/>
      <c r="DA5" s="345"/>
      <c r="DB5" s="346" t="s">
        <v>1002</v>
      </c>
      <c r="DC5" s="594"/>
      <c r="DD5" s="594"/>
      <c r="DE5" s="594"/>
      <c r="DF5" s="594"/>
      <c r="DG5" s="594"/>
      <c r="DH5" s="594"/>
      <c r="DI5" s="594"/>
      <c r="DJ5" s="594"/>
      <c r="DK5" s="594"/>
      <c r="DL5" s="594"/>
      <c r="DM5" s="594"/>
      <c r="DN5" s="594"/>
      <c r="DO5" s="594"/>
      <c r="DP5" s="594"/>
      <c r="DQ5" s="594"/>
      <c r="DR5" s="594"/>
      <c r="DS5" s="594"/>
      <c r="DT5" s="594"/>
      <c r="DU5" s="594"/>
      <c r="DV5" s="594"/>
      <c r="DW5" s="594"/>
      <c r="DX5" s="594"/>
      <c r="DY5" s="594"/>
      <c r="DZ5" s="594"/>
      <c r="EA5" s="594"/>
      <c r="EB5" s="594"/>
      <c r="EC5" s="594"/>
      <c r="ED5" s="594"/>
      <c r="EE5" s="594"/>
      <c r="EF5" s="594"/>
      <c r="EG5" s="594"/>
      <c r="EH5" s="594"/>
      <c r="EI5" s="594"/>
      <c r="EJ5" s="594"/>
      <c r="EK5" s="594"/>
      <c r="EL5" s="594"/>
      <c r="EM5" s="594"/>
      <c r="EN5" s="594"/>
      <c r="EO5" s="594"/>
      <c r="EP5" s="594"/>
      <c r="EQ5" s="594"/>
      <c r="ER5" s="594"/>
      <c r="ES5" s="594"/>
      <c r="ET5" s="594"/>
      <c r="EU5" s="594"/>
      <c r="EV5" s="594"/>
      <c r="EW5" s="594"/>
      <c r="EX5" s="594"/>
      <c r="EY5" s="594"/>
      <c r="EZ5" s="594"/>
      <c r="FA5" s="594"/>
      <c r="FB5" s="594"/>
      <c r="FC5" s="594"/>
      <c r="FD5" s="594"/>
      <c r="FE5" s="345"/>
    </row>
    <row r="6" spans="1:161" s="26" customFormat="1" ht="117.75" customHeight="1">
      <c r="A6" s="354"/>
      <c r="B6" s="355"/>
      <c r="C6" s="355"/>
      <c r="D6" s="355"/>
      <c r="E6" s="355"/>
      <c r="F6" s="355"/>
      <c r="G6" s="355"/>
      <c r="H6" s="356"/>
      <c r="I6" s="354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6"/>
      <c r="AX6" s="344" t="s">
        <v>437</v>
      </c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 t="s">
        <v>439</v>
      </c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 t="s">
        <v>440</v>
      </c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 t="s">
        <v>437</v>
      </c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 t="s">
        <v>439</v>
      </c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 t="s">
        <v>440</v>
      </c>
      <c r="EK6" s="344"/>
      <c r="EL6" s="344"/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EX6" s="344"/>
      <c r="EY6" s="344"/>
      <c r="EZ6" s="344"/>
      <c r="FA6" s="344"/>
      <c r="FB6" s="344"/>
      <c r="FC6" s="344"/>
      <c r="FD6" s="344"/>
      <c r="FE6" s="344"/>
    </row>
    <row r="7" spans="1:161" ht="15">
      <c r="A7" s="292">
        <v>1</v>
      </c>
      <c r="B7" s="292"/>
      <c r="C7" s="292"/>
      <c r="D7" s="292"/>
      <c r="E7" s="292"/>
      <c r="F7" s="292"/>
      <c r="G7" s="292"/>
      <c r="H7" s="292"/>
      <c r="I7" s="308">
        <v>2</v>
      </c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25">
        <v>3</v>
      </c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>
        <v>4</v>
      </c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>
        <v>5</v>
      </c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/>
      <c r="DB7" s="325">
        <v>6</v>
      </c>
      <c r="DC7" s="325"/>
      <c r="DD7" s="325"/>
      <c r="DE7" s="325"/>
      <c r="DF7" s="325"/>
      <c r="DG7" s="325"/>
      <c r="DH7" s="325"/>
      <c r="DI7" s="325"/>
      <c r="DJ7" s="325"/>
      <c r="DK7" s="325"/>
      <c r="DL7" s="325"/>
      <c r="DM7" s="325"/>
      <c r="DN7" s="325"/>
      <c r="DO7" s="325"/>
      <c r="DP7" s="325"/>
      <c r="DQ7" s="325"/>
      <c r="DR7" s="325"/>
      <c r="DS7" s="325">
        <v>7</v>
      </c>
      <c r="DT7" s="325"/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>
        <v>8</v>
      </c>
      <c r="EK7" s="325"/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  <c r="EZ7" s="325"/>
      <c r="FA7" s="325"/>
      <c r="FB7" s="325"/>
      <c r="FC7" s="325"/>
      <c r="FD7" s="325"/>
      <c r="FE7" s="325"/>
    </row>
    <row r="8" spans="1:161" s="24" customFormat="1" ht="59.25" customHeight="1">
      <c r="A8" s="402" t="s">
        <v>823</v>
      </c>
      <c r="B8" s="402"/>
      <c r="C8" s="402"/>
      <c r="D8" s="402"/>
      <c r="E8" s="402"/>
      <c r="F8" s="402"/>
      <c r="G8" s="402"/>
      <c r="H8" s="402"/>
      <c r="I8" s="30"/>
      <c r="J8" s="403" t="s">
        <v>441</v>
      </c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8">
        <f>'ср тариф 1'!B7</f>
        <v>1719.4773858244596</v>
      </c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408">
        <f>'ср тариф 1'!C7</f>
        <v>1789.4026409900794</v>
      </c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F8" s="545"/>
      <c r="EG8" s="545"/>
      <c r="EH8" s="545"/>
      <c r="EI8" s="545"/>
      <c r="EJ8" s="545"/>
      <c r="EK8" s="545"/>
      <c r="EL8" s="545"/>
      <c r="EM8" s="545"/>
      <c r="EN8" s="545"/>
      <c r="EO8" s="545"/>
      <c r="EP8" s="545"/>
      <c r="EQ8" s="545"/>
      <c r="ER8" s="545"/>
      <c r="ES8" s="545"/>
      <c r="ET8" s="545"/>
      <c r="EU8" s="545"/>
      <c r="EV8" s="545"/>
      <c r="EW8" s="545"/>
      <c r="EX8" s="545"/>
      <c r="EY8" s="545"/>
      <c r="EZ8" s="545"/>
      <c r="FA8" s="545"/>
      <c r="FB8" s="545"/>
      <c r="FC8" s="545"/>
      <c r="FD8" s="545"/>
      <c r="FE8" s="545"/>
    </row>
    <row r="9" spans="1:161" s="24" customFormat="1" ht="30" customHeight="1" hidden="1">
      <c r="A9" s="402" t="s">
        <v>780</v>
      </c>
      <c r="B9" s="402"/>
      <c r="C9" s="402"/>
      <c r="D9" s="402"/>
      <c r="E9" s="402"/>
      <c r="F9" s="402"/>
      <c r="G9" s="402"/>
      <c r="H9" s="402"/>
      <c r="I9" s="30"/>
      <c r="J9" s="403" t="s">
        <v>442</v>
      </c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5"/>
      <c r="CF9" s="545"/>
      <c r="CG9" s="545"/>
      <c r="CH9" s="545"/>
      <c r="CI9" s="545"/>
      <c r="CJ9" s="545"/>
      <c r="CK9" s="545"/>
      <c r="CL9" s="545"/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5"/>
      <c r="CZ9" s="545"/>
      <c r="DA9" s="545"/>
      <c r="DB9" s="545"/>
      <c r="DC9" s="545"/>
      <c r="DD9" s="545"/>
      <c r="DE9" s="545"/>
      <c r="DF9" s="545"/>
      <c r="DG9" s="545"/>
      <c r="DH9" s="545"/>
      <c r="DI9" s="545"/>
      <c r="DJ9" s="545"/>
      <c r="DK9" s="545"/>
      <c r="DL9" s="545"/>
      <c r="DM9" s="545"/>
      <c r="DN9" s="545"/>
      <c r="DO9" s="545"/>
      <c r="DP9" s="545"/>
      <c r="DQ9" s="545"/>
      <c r="DR9" s="545"/>
      <c r="DS9" s="545"/>
      <c r="DT9" s="545"/>
      <c r="DU9" s="545"/>
      <c r="DV9" s="545"/>
      <c r="DW9" s="545"/>
      <c r="DX9" s="545"/>
      <c r="DY9" s="545"/>
      <c r="DZ9" s="545"/>
      <c r="EA9" s="545"/>
      <c r="EB9" s="545"/>
      <c r="EC9" s="545"/>
      <c r="ED9" s="545"/>
      <c r="EE9" s="545"/>
      <c r="EF9" s="545"/>
      <c r="EG9" s="545"/>
      <c r="EH9" s="545"/>
      <c r="EI9" s="545"/>
      <c r="EJ9" s="545"/>
      <c r="EK9" s="545"/>
      <c r="EL9" s="545"/>
      <c r="EM9" s="545"/>
      <c r="EN9" s="545"/>
      <c r="EO9" s="545"/>
      <c r="EP9" s="545"/>
      <c r="EQ9" s="545"/>
      <c r="ER9" s="545"/>
      <c r="ES9" s="545"/>
      <c r="ET9" s="545"/>
      <c r="EU9" s="545"/>
      <c r="EV9" s="545"/>
      <c r="EW9" s="545"/>
      <c r="EX9" s="545"/>
      <c r="EY9" s="545"/>
      <c r="EZ9" s="545"/>
      <c r="FA9" s="545"/>
      <c r="FB9" s="545"/>
      <c r="FC9" s="545"/>
      <c r="FD9" s="545"/>
      <c r="FE9" s="545"/>
    </row>
    <row r="10" spans="1:161" s="24" customFormat="1" ht="30" customHeight="1">
      <c r="A10" s="402" t="s">
        <v>788</v>
      </c>
      <c r="B10" s="402"/>
      <c r="C10" s="402"/>
      <c r="D10" s="402"/>
      <c r="E10" s="402"/>
      <c r="F10" s="402"/>
      <c r="G10" s="402"/>
      <c r="H10" s="402"/>
      <c r="I10" s="30"/>
      <c r="J10" s="403" t="s">
        <v>443</v>
      </c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545"/>
      <c r="AY10" s="545"/>
      <c r="AZ10" s="545"/>
      <c r="BA10" s="545"/>
      <c r="BB10" s="545"/>
      <c r="BC10" s="545"/>
      <c r="BD10" s="545"/>
      <c r="BE10" s="545"/>
      <c r="BF10" s="545"/>
      <c r="BG10" s="545"/>
      <c r="BH10" s="545"/>
      <c r="BI10" s="545"/>
      <c r="BJ10" s="545"/>
      <c r="BK10" s="545"/>
      <c r="BL10" s="545"/>
      <c r="BM10" s="545"/>
      <c r="BN10" s="545"/>
      <c r="BO10" s="545"/>
      <c r="BP10" s="545"/>
      <c r="BQ10" s="545"/>
      <c r="BR10" s="545"/>
      <c r="BS10" s="545"/>
      <c r="BT10" s="545"/>
      <c r="BU10" s="545"/>
      <c r="BV10" s="545"/>
      <c r="BW10" s="545"/>
      <c r="BX10" s="545"/>
      <c r="BY10" s="545"/>
      <c r="BZ10" s="545"/>
      <c r="CA10" s="545"/>
      <c r="CB10" s="545"/>
      <c r="CC10" s="545"/>
      <c r="CD10" s="545"/>
      <c r="CE10" s="545"/>
      <c r="CF10" s="545"/>
      <c r="CG10" s="545"/>
      <c r="CH10" s="545"/>
      <c r="CI10" s="545"/>
      <c r="CJ10" s="545"/>
      <c r="CK10" s="545"/>
      <c r="CL10" s="545"/>
      <c r="CM10" s="545"/>
      <c r="CN10" s="545"/>
      <c r="CO10" s="545"/>
      <c r="CP10" s="545"/>
      <c r="CQ10" s="545"/>
      <c r="CR10" s="545"/>
      <c r="CS10" s="545"/>
      <c r="CT10" s="545"/>
      <c r="CU10" s="545"/>
      <c r="CV10" s="545"/>
      <c r="CW10" s="545"/>
      <c r="CX10" s="545"/>
      <c r="CY10" s="545"/>
      <c r="CZ10" s="545"/>
      <c r="DA10" s="545"/>
      <c r="DB10" s="545"/>
      <c r="DC10" s="545"/>
      <c r="DD10" s="545"/>
      <c r="DE10" s="545"/>
      <c r="DF10" s="545"/>
      <c r="DG10" s="545"/>
      <c r="DH10" s="545"/>
      <c r="DI10" s="545"/>
      <c r="DJ10" s="545"/>
      <c r="DK10" s="545"/>
      <c r="DL10" s="545"/>
      <c r="DM10" s="545"/>
      <c r="DN10" s="545"/>
      <c r="DO10" s="545"/>
      <c r="DP10" s="545"/>
      <c r="DQ10" s="545"/>
      <c r="DR10" s="545"/>
      <c r="DS10" s="545"/>
      <c r="DT10" s="545"/>
      <c r="DU10" s="545"/>
      <c r="DV10" s="545"/>
      <c r="DW10" s="545"/>
      <c r="DX10" s="545"/>
      <c r="DY10" s="545"/>
      <c r="DZ10" s="545"/>
      <c r="EA10" s="545"/>
      <c r="EB10" s="545"/>
      <c r="EC10" s="545"/>
      <c r="ED10" s="545"/>
      <c r="EE10" s="545"/>
      <c r="EF10" s="545"/>
      <c r="EG10" s="545"/>
      <c r="EH10" s="545"/>
      <c r="EI10" s="545"/>
      <c r="EJ10" s="545"/>
      <c r="EK10" s="545"/>
      <c r="EL10" s="545"/>
      <c r="EM10" s="545"/>
      <c r="EN10" s="545"/>
      <c r="EO10" s="545"/>
      <c r="EP10" s="545"/>
      <c r="EQ10" s="545"/>
      <c r="ER10" s="545"/>
      <c r="ES10" s="545"/>
      <c r="ET10" s="545"/>
      <c r="EU10" s="545"/>
      <c r="EV10" s="545"/>
      <c r="EW10" s="545"/>
      <c r="EX10" s="545"/>
      <c r="EY10" s="545"/>
      <c r="EZ10" s="545"/>
      <c r="FA10" s="545"/>
      <c r="FB10" s="545"/>
      <c r="FC10" s="545"/>
      <c r="FD10" s="545"/>
      <c r="FE10" s="545"/>
    </row>
    <row r="11" spans="1:161" s="24" customFormat="1" ht="15">
      <c r="A11" s="402"/>
      <c r="B11" s="402"/>
      <c r="C11" s="402"/>
      <c r="D11" s="402"/>
      <c r="E11" s="402"/>
      <c r="F11" s="402"/>
      <c r="G11" s="402"/>
      <c r="H11" s="402"/>
      <c r="I11" s="30"/>
      <c r="J11" s="566" t="s">
        <v>412</v>
      </c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6"/>
      <c r="AT11" s="566"/>
      <c r="AU11" s="566"/>
      <c r="AV11" s="566"/>
      <c r="AW11" s="566"/>
      <c r="AX11" s="408">
        <f>AX8</f>
        <v>1719.4773858244596</v>
      </c>
      <c r="AY11" s="545"/>
      <c r="AZ11" s="545"/>
      <c r="BA11" s="545"/>
      <c r="BB11" s="545"/>
      <c r="BC11" s="545"/>
      <c r="BD11" s="545"/>
      <c r="BE11" s="545"/>
      <c r="BF11" s="545"/>
      <c r="BG11" s="545"/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408">
        <f>DB8</f>
        <v>1789.4026409900794</v>
      </c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545"/>
      <c r="DP11" s="545"/>
      <c r="DQ11" s="545"/>
      <c r="DR11" s="545"/>
      <c r="DS11" s="545"/>
      <c r="DT11" s="545"/>
      <c r="DU11" s="545"/>
      <c r="DV11" s="545"/>
      <c r="DW11" s="545"/>
      <c r="DX11" s="545"/>
      <c r="DY11" s="545"/>
      <c r="DZ11" s="545"/>
      <c r="EA11" s="545"/>
      <c r="EB11" s="545"/>
      <c r="EC11" s="545"/>
      <c r="ED11" s="545"/>
      <c r="EE11" s="545"/>
      <c r="EF11" s="545"/>
      <c r="EG11" s="545"/>
      <c r="EH11" s="545"/>
      <c r="EI11" s="545"/>
      <c r="EJ11" s="545"/>
      <c r="EK11" s="545"/>
      <c r="EL11" s="545"/>
      <c r="EM11" s="545"/>
      <c r="EN11" s="545"/>
      <c r="EO11" s="545"/>
      <c r="EP11" s="545"/>
      <c r="EQ11" s="545"/>
      <c r="ER11" s="545"/>
      <c r="ES11" s="545"/>
      <c r="ET11" s="545"/>
      <c r="EU11" s="545"/>
      <c r="EV11" s="545"/>
      <c r="EW11" s="545"/>
      <c r="EX11" s="545"/>
      <c r="EY11" s="545"/>
      <c r="EZ11" s="545"/>
      <c r="FA11" s="545"/>
      <c r="FB11" s="545"/>
      <c r="FC11" s="545"/>
      <c r="FD11" s="545"/>
      <c r="FE11" s="545"/>
    </row>
    <row r="12" spans="1:161" s="24" customFormat="1" ht="16.5" customHeight="1" hidden="1">
      <c r="A12" s="402"/>
      <c r="B12" s="402"/>
      <c r="C12" s="402"/>
      <c r="D12" s="402"/>
      <c r="E12" s="402"/>
      <c r="F12" s="402"/>
      <c r="G12" s="402"/>
      <c r="H12" s="402"/>
      <c r="I12" s="30"/>
      <c r="J12" s="566" t="s">
        <v>413</v>
      </c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6"/>
      <c r="AT12" s="566"/>
      <c r="AU12" s="566"/>
      <c r="AV12" s="566"/>
      <c r="AW12" s="566"/>
      <c r="AX12" s="545"/>
      <c r="AY12" s="545"/>
      <c r="AZ12" s="545"/>
      <c r="BA12" s="545"/>
      <c r="BB12" s="545"/>
      <c r="BC12" s="545"/>
      <c r="BD12" s="545"/>
      <c r="BE12" s="545"/>
      <c r="BF12" s="545"/>
      <c r="BG12" s="545"/>
      <c r="BH12" s="545"/>
      <c r="BI12" s="545"/>
      <c r="BJ12" s="545"/>
      <c r="BK12" s="545"/>
      <c r="BL12" s="545"/>
      <c r="BM12" s="545"/>
      <c r="BN12" s="545"/>
      <c r="BO12" s="545"/>
      <c r="BP12" s="545"/>
      <c r="BQ12" s="545"/>
      <c r="BR12" s="545"/>
      <c r="BS12" s="545"/>
      <c r="BT12" s="545"/>
      <c r="BU12" s="545"/>
      <c r="BV12" s="545"/>
      <c r="BW12" s="545"/>
      <c r="BX12" s="545"/>
      <c r="BY12" s="545"/>
      <c r="BZ12" s="545"/>
      <c r="CA12" s="545"/>
      <c r="CB12" s="545"/>
      <c r="CC12" s="545"/>
      <c r="CD12" s="545"/>
      <c r="CE12" s="545"/>
      <c r="CF12" s="545"/>
      <c r="CG12" s="545"/>
      <c r="CH12" s="545"/>
      <c r="CI12" s="545"/>
      <c r="CJ12" s="545"/>
      <c r="CK12" s="545"/>
      <c r="CL12" s="545"/>
      <c r="CM12" s="545"/>
      <c r="CN12" s="545"/>
      <c r="CO12" s="545"/>
      <c r="CP12" s="545"/>
      <c r="CQ12" s="545"/>
      <c r="CR12" s="545"/>
      <c r="CS12" s="545"/>
      <c r="CT12" s="545"/>
      <c r="CU12" s="545"/>
      <c r="CV12" s="545"/>
      <c r="CW12" s="545"/>
      <c r="CX12" s="545"/>
      <c r="CY12" s="545"/>
      <c r="CZ12" s="545"/>
      <c r="DA12" s="545"/>
      <c r="DB12" s="545"/>
      <c r="DC12" s="545"/>
      <c r="DD12" s="545"/>
      <c r="DE12" s="545"/>
      <c r="DF12" s="545"/>
      <c r="DG12" s="545"/>
      <c r="DH12" s="545"/>
      <c r="DI12" s="545"/>
      <c r="DJ12" s="545"/>
      <c r="DK12" s="545"/>
      <c r="DL12" s="545"/>
      <c r="DM12" s="545"/>
      <c r="DN12" s="545"/>
      <c r="DO12" s="545"/>
      <c r="DP12" s="545"/>
      <c r="DQ12" s="545"/>
      <c r="DR12" s="545"/>
      <c r="DS12" s="545"/>
      <c r="DT12" s="545"/>
      <c r="DU12" s="545"/>
      <c r="DV12" s="545"/>
      <c r="DW12" s="545"/>
      <c r="DX12" s="545"/>
      <c r="DY12" s="545"/>
      <c r="DZ12" s="545"/>
      <c r="EA12" s="545"/>
      <c r="EB12" s="545"/>
      <c r="EC12" s="545"/>
      <c r="ED12" s="545"/>
      <c r="EE12" s="545"/>
      <c r="EF12" s="545"/>
      <c r="EG12" s="545"/>
      <c r="EH12" s="545"/>
      <c r="EI12" s="545"/>
      <c r="EJ12" s="545"/>
      <c r="EK12" s="545"/>
      <c r="EL12" s="545"/>
      <c r="EM12" s="545"/>
      <c r="EN12" s="545"/>
      <c r="EO12" s="545"/>
      <c r="EP12" s="545"/>
      <c r="EQ12" s="545"/>
      <c r="ER12" s="545"/>
      <c r="ES12" s="545"/>
      <c r="ET12" s="545"/>
      <c r="EU12" s="545"/>
      <c r="EV12" s="545"/>
      <c r="EW12" s="545"/>
      <c r="EX12" s="545"/>
      <c r="EY12" s="545"/>
      <c r="EZ12" s="545"/>
      <c r="FA12" s="545"/>
      <c r="FB12" s="545"/>
      <c r="FC12" s="545"/>
      <c r="FD12" s="545"/>
      <c r="FE12" s="545"/>
    </row>
    <row r="13" spans="1:161" s="24" customFormat="1" ht="16.5" customHeight="1" hidden="1">
      <c r="A13" s="402"/>
      <c r="B13" s="402"/>
      <c r="C13" s="402"/>
      <c r="D13" s="402"/>
      <c r="E13" s="402"/>
      <c r="F13" s="402"/>
      <c r="G13" s="402"/>
      <c r="H13" s="402"/>
      <c r="I13" s="30"/>
      <c r="J13" s="566" t="s">
        <v>414</v>
      </c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  <c r="AO13" s="566"/>
      <c r="AP13" s="566"/>
      <c r="AQ13" s="566"/>
      <c r="AR13" s="566"/>
      <c r="AS13" s="566"/>
      <c r="AT13" s="566"/>
      <c r="AU13" s="566"/>
      <c r="AV13" s="566"/>
      <c r="AW13" s="566"/>
      <c r="AX13" s="545"/>
      <c r="AY13" s="545"/>
      <c r="AZ13" s="545"/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  <c r="CN13" s="545"/>
      <c r="CO13" s="545"/>
      <c r="CP13" s="545"/>
      <c r="CQ13" s="545"/>
      <c r="CR13" s="545"/>
      <c r="CS13" s="545"/>
      <c r="CT13" s="545"/>
      <c r="CU13" s="545"/>
      <c r="CV13" s="545"/>
      <c r="CW13" s="545"/>
      <c r="CX13" s="545"/>
      <c r="CY13" s="545"/>
      <c r="CZ13" s="545"/>
      <c r="DA13" s="545"/>
      <c r="DB13" s="545"/>
      <c r="DC13" s="545"/>
      <c r="DD13" s="545"/>
      <c r="DE13" s="545"/>
      <c r="DF13" s="545"/>
      <c r="DG13" s="545"/>
      <c r="DH13" s="545"/>
      <c r="DI13" s="545"/>
      <c r="DJ13" s="545"/>
      <c r="DK13" s="545"/>
      <c r="DL13" s="545"/>
      <c r="DM13" s="545"/>
      <c r="DN13" s="545"/>
      <c r="DO13" s="545"/>
      <c r="DP13" s="545"/>
      <c r="DQ13" s="545"/>
      <c r="DR13" s="545"/>
      <c r="DS13" s="545"/>
      <c r="DT13" s="545"/>
      <c r="DU13" s="545"/>
      <c r="DV13" s="545"/>
      <c r="DW13" s="545"/>
      <c r="DX13" s="545"/>
      <c r="DY13" s="545"/>
      <c r="DZ13" s="545"/>
      <c r="EA13" s="545"/>
      <c r="EB13" s="545"/>
      <c r="EC13" s="545"/>
      <c r="ED13" s="545"/>
      <c r="EE13" s="545"/>
      <c r="EF13" s="545"/>
      <c r="EG13" s="545"/>
      <c r="EH13" s="545"/>
      <c r="EI13" s="545"/>
      <c r="EJ13" s="545"/>
      <c r="EK13" s="545"/>
      <c r="EL13" s="545"/>
      <c r="EM13" s="545"/>
      <c r="EN13" s="545"/>
      <c r="EO13" s="545"/>
      <c r="EP13" s="545"/>
      <c r="EQ13" s="545"/>
      <c r="ER13" s="545"/>
      <c r="ES13" s="545"/>
      <c r="ET13" s="545"/>
      <c r="EU13" s="545"/>
      <c r="EV13" s="545"/>
      <c r="EW13" s="545"/>
      <c r="EX13" s="545"/>
      <c r="EY13" s="545"/>
      <c r="EZ13" s="545"/>
      <c r="FA13" s="545"/>
      <c r="FB13" s="545"/>
      <c r="FC13" s="545"/>
      <c r="FD13" s="545"/>
      <c r="FE13" s="545"/>
    </row>
    <row r="14" spans="1:161" s="24" customFormat="1" ht="16.5" customHeight="1" hidden="1">
      <c r="A14" s="402"/>
      <c r="B14" s="402"/>
      <c r="C14" s="402"/>
      <c r="D14" s="402"/>
      <c r="E14" s="402"/>
      <c r="F14" s="402"/>
      <c r="G14" s="402"/>
      <c r="H14" s="402"/>
      <c r="I14" s="30"/>
      <c r="J14" s="566" t="s">
        <v>415</v>
      </c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566"/>
      <c r="AU14" s="566"/>
      <c r="AV14" s="566"/>
      <c r="AW14" s="566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  <c r="DB14" s="545"/>
      <c r="DC14" s="545"/>
      <c r="DD14" s="545"/>
      <c r="DE14" s="545"/>
      <c r="DF14" s="545"/>
      <c r="DG14" s="545"/>
      <c r="DH14" s="545"/>
      <c r="DI14" s="545"/>
      <c r="DJ14" s="545"/>
      <c r="DK14" s="545"/>
      <c r="DL14" s="545"/>
      <c r="DM14" s="545"/>
      <c r="DN14" s="545"/>
      <c r="DO14" s="545"/>
      <c r="DP14" s="545"/>
      <c r="DQ14" s="545"/>
      <c r="DR14" s="545"/>
      <c r="DS14" s="545"/>
      <c r="DT14" s="545"/>
      <c r="DU14" s="545"/>
      <c r="DV14" s="545"/>
      <c r="DW14" s="545"/>
      <c r="DX14" s="545"/>
      <c r="DY14" s="545"/>
      <c r="DZ14" s="545"/>
      <c r="EA14" s="545"/>
      <c r="EB14" s="545"/>
      <c r="EC14" s="545"/>
      <c r="ED14" s="545"/>
      <c r="EE14" s="545"/>
      <c r="EF14" s="545"/>
      <c r="EG14" s="545"/>
      <c r="EH14" s="545"/>
      <c r="EI14" s="545"/>
      <c r="EJ14" s="545"/>
      <c r="EK14" s="545"/>
      <c r="EL14" s="545"/>
      <c r="EM14" s="545"/>
      <c r="EN14" s="545"/>
      <c r="EO14" s="545"/>
      <c r="EP14" s="545"/>
      <c r="EQ14" s="545"/>
      <c r="ER14" s="545"/>
      <c r="ES14" s="545"/>
      <c r="ET14" s="545"/>
      <c r="EU14" s="545"/>
      <c r="EV14" s="545"/>
      <c r="EW14" s="545"/>
      <c r="EX14" s="545"/>
      <c r="EY14" s="545"/>
      <c r="EZ14" s="545"/>
      <c r="FA14" s="545"/>
      <c r="FB14" s="545"/>
      <c r="FC14" s="545"/>
      <c r="FD14" s="545"/>
      <c r="FE14" s="545"/>
    </row>
    <row r="15" spans="1:161" s="24" customFormat="1" ht="16.5" customHeight="1" hidden="1">
      <c r="A15" s="402"/>
      <c r="B15" s="402"/>
      <c r="C15" s="402"/>
      <c r="D15" s="402"/>
      <c r="E15" s="402"/>
      <c r="F15" s="402"/>
      <c r="G15" s="402"/>
      <c r="H15" s="402"/>
      <c r="I15" s="30"/>
      <c r="J15" s="566" t="s">
        <v>416</v>
      </c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6"/>
      <c r="AS15" s="566"/>
      <c r="AT15" s="566"/>
      <c r="AU15" s="566"/>
      <c r="AV15" s="566"/>
      <c r="AW15" s="566"/>
      <c r="AX15" s="545"/>
      <c r="AY15" s="545"/>
      <c r="AZ15" s="545"/>
      <c r="BA15" s="545"/>
      <c r="BB15" s="545"/>
      <c r="BC15" s="545"/>
      <c r="BD15" s="545"/>
      <c r="BE15" s="545"/>
      <c r="BF15" s="545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5"/>
      <c r="CI15" s="545"/>
      <c r="CJ15" s="545"/>
      <c r="CK15" s="545"/>
      <c r="CL15" s="545"/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5"/>
      <c r="CX15" s="545"/>
      <c r="CY15" s="545"/>
      <c r="CZ15" s="545"/>
      <c r="DA15" s="545"/>
      <c r="DB15" s="545"/>
      <c r="DC15" s="545"/>
      <c r="DD15" s="545"/>
      <c r="DE15" s="545"/>
      <c r="DF15" s="545"/>
      <c r="DG15" s="545"/>
      <c r="DH15" s="545"/>
      <c r="DI15" s="545"/>
      <c r="DJ15" s="545"/>
      <c r="DK15" s="545"/>
      <c r="DL15" s="545"/>
      <c r="DM15" s="545"/>
      <c r="DN15" s="545"/>
      <c r="DO15" s="545"/>
      <c r="DP15" s="545"/>
      <c r="DQ15" s="545"/>
      <c r="DR15" s="545"/>
      <c r="DS15" s="545"/>
      <c r="DT15" s="545"/>
      <c r="DU15" s="545"/>
      <c r="DV15" s="545"/>
      <c r="DW15" s="545"/>
      <c r="DX15" s="545"/>
      <c r="DY15" s="545"/>
      <c r="DZ15" s="545"/>
      <c r="EA15" s="545"/>
      <c r="EB15" s="545"/>
      <c r="EC15" s="545"/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545"/>
      <c r="ER15" s="545"/>
      <c r="ES15" s="545"/>
      <c r="ET15" s="545"/>
      <c r="EU15" s="545"/>
      <c r="EV15" s="545"/>
      <c r="EW15" s="545"/>
      <c r="EX15" s="545"/>
      <c r="EY15" s="545"/>
      <c r="EZ15" s="545"/>
      <c r="FA15" s="545"/>
      <c r="FB15" s="545"/>
      <c r="FC15" s="545"/>
      <c r="FD15" s="545"/>
      <c r="FE15" s="545"/>
    </row>
    <row r="16" spans="1:161" s="24" customFormat="1" ht="15" hidden="1">
      <c r="A16" s="402"/>
      <c r="B16" s="402"/>
      <c r="C16" s="402"/>
      <c r="D16" s="402"/>
      <c r="E16" s="402"/>
      <c r="F16" s="402"/>
      <c r="G16" s="402"/>
      <c r="H16" s="402"/>
      <c r="I16" s="30"/>
      <c r="J16" s="566" t="s">
        <v>417</v>
      </c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66"/>
      <c r="AP16" s="566"/>
      <c r="AQ16" s="566"/>
      <c r="AR16" s="566"/>
      <c r="AS16" s="566"/>
      <c r="AT16" s="566"/>
      <c r="AU16" s="566"/>
      <c r="AV16" s="566"/>
      <c r="AW16" s="566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5"/>
      <c r="DB16" s="545"/>
      <c r="DC16" s="545"/>
      <c r="DD16" s="545"/>
      <c r="DE16" s="545"/>
      <c r="DF16" s="545"/>
      <c r="DG16" s="545"/>
      <c r="DH16" s="545"/>
      <c r="DI16" s="545"/>
      <c r="DJ16" s="545"/>
      <c r="DK16" s="545"/>
      <c r="DL16" s="545"/>
      <c r="DM16" s="545"/>
      <c r="DN16" s="545"/>
      <c r="DO16" s="545"/>
      <c r="DP16" s="545"/>
      <c r="DQ16" s="545"/>
      <c r="DR16" s="545"/>
      <c r="DS16" s="545"/>
      <c r="DT16" s="545"/>
      <c r="DU16" s="545"/>
      <c r="DV16" s="545"/>
      <c r="DW16" s="545"/>
      <c r="DX16" s="545"/>
      <c r="DY16" s="545"/>
      <c r="DZ16" s="545"/>
      <c r="EA16" s="545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545"/>
      <c r="EP16" s="545"/>
      <c r="EQ16" s="545"/>
      <c r="ER16" s="545"/>
      <c r="ES16" s="545"/>
      <c r="ET16" s="545"/>
      <c r="EU16" s="545"/>
      <c r="EV16" s="545"/>
      <c r="EW16" s="545"/>
      <c r="EX16" s="545"/>
      <c r="EY16" s="545"/>
      <c r="EZ16" s="545"/>
      <c r="FA16" s="545"/>
      <c r="FB16" s="545"/>
      <c r="FC16" s="545"/>
      <c r="FD16" s="545"/>
      <c r="FE16" s="545"/>
    </row>
    <row r="17" spans="1:161" s="24" customFormat="1" ht="60.75" customHeight="1">
      <c r="A17" s="402" t="s">
        <v>868</v>
      </c>
      <c r="B17" s="402"/>
      <c r="C17" s="402"/>
      <c r="D17" s="402"/>
      <c r="E17" s="402"/>
      <c r="F17" s="402"/>
      <c r="G17" s="402"/>
      <c r="H17" s="402"/>
      <c r="I17" s="30"/>
      <c r="J17" s="566" t="s">
        <v>444</v>
      </c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6"/>
      <c r="AT17" s="566"/>
      <c r="AU17" s="566"/>
      <c r="AV17" s="566"/>
      <c r="AW17" s="566"/>
      <c r="AX17" s="545" t="s">
        <v>275</v>
      </c>
      <c r="AY17" s="545"/>
      <c r="AZ17" s="545"/>
      <c r="BA17" s="545"/>
      <c r="BB17" s="545"/>
      <c r="BC17" s="545"/>
      <c r="BD17" s="545"/>
      <c r="BE17" s="545"/>
      <c r="BF17" s="545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5"/>
      <c r="BZ17" s="545"/>
      <c r="CA17" s="545"/>
      <c r="CB17" s="545"/>
      <c r="CC17" s="545"/>
      <c r="CD17" s="545"/>
      <c r="CE17" s="545"/>
      <c r="CF17" s="545"/>
      <c r="CG17" s="545"/>
      <c r="CH17" s="545"/>
      <c r="CI17" s="545"/>
      <c r="CJ17" s="545"/>
      <c r="CK17" s="545"/>
      <c r="CL17" s="545"/>
      <c r="CM17" s="545"/>
      <c r="CN17" s="545"/>
      <c r="CO17" s="545"/>
      <c r="CP17" s="545"/>
      <c r="CQ17" s="545"/>
      <c r="CR17" s="545"/>
      <c r="CS17" s="545"/>
      <c r="CT17" s="545"/>
      <c r="CU17" s="545"/>
      <c r="CV17" s="545"/>
      <c r="CW17" s="545"/>
      <c r="CX17" s="545"/>
      <c r="CY17" s="545"/>
      <c r="CZ17" s="545"/>
      <c r="DA17" s="545"/>
      <c r="DB17" s="545" t="s">
        <v>275</v>
      </c>
      <c r="DC17" s="545"/>
      <c r="DD17" s="545"/>
      <c r="DE17" s="545"/>
      <c r="DF17" s="545"/>
      <c r="DG17" s="545"/>
      <c r="DH17" s="545"/>
      <c r="DI17" s="545"/>
      <c r="DJ17" s="545"/>
      <c r="DK17" s="545"/>
      <c r="DL17" s="545"/>
      <c r="DM17" s="545"/>
      <c r="DN17" s="545"/>
      <c r="DO17" s="545"/>
      <c r="DP17" s="545"/>
      <c r="DQ17" s="545"/>
      <c r="DR17" s="545"/>
      <c r="DS17" s="545"/>
      <c r="DT17" s="545"/>
      <c r="DU17" s="545"/>
      <c r="DV17" s="545"/>
      <c r="DW17" s="545"/>
      <c r="DX17" s="545"/>
      <c r="DY17" s="545"/>
      <c r="DZ17" s="545"/>
      <c r="EA17" s="545"/>
      <c r="EB17" s="545"/>
      <c r="EC17" s="545"/>
      <c r="ED17" s="545"/>
      <c r="EE17" s="545"/>
      <c r="EF17" s="545"/>
      <c r="EG17" s="545"/>
      <c r="EH17" s="545"/>
      <c r="EI17" s="545"/>
      <c r="EJ17" s="545"/>
      <c r="EK17" s="545"/>
      <c r="EL17" s="545"/>
      <c r="EM17" s="545"/>
      <c r="EN17" s="545"/>
      <c r="EO17" s="545"/>
      <c r="EP17" s="545"/>
      <c r="EQ17" s="545"/>
      <c r="ER17" s="545"/>
      <c r="ES17" s="545"/>
      <c r="ET17" s="545"/>
      <c r="EU17" s="545"/>
      <c r="EV17" s="545"/>
      <c r="EW17" s="545"/>
      <c r="EX17" s="545"/>
      <c r="EY17" s="545"/>
      <c r="EZ17" s="545"/>
      <c r="FA17" s="545"/>
      <c r="FB17" s="545"/>
      <c r="FC17" s="545"/>
      <c r="FD17" s="545"/>
      <c r="FE17" s="545"/>
    </row>
    <row r="18" spans="1:161" s="24" customFormat="1" ht="44.25" customHeight="1" hidden="1">
      <c r="A18" s="402" t="s">
        <v>803</v>
      </c>
      <c r="B18" s="402"/>
      <c r="C18" s="402"/>
      <c r="D18" s="402"/>
      <c r="E18" s="402"/>
      <c r="F18" s="402"/>
      <c r="G18" s="402"/>
      <c r="H18" s="402"/>
      <c r="I18" s="30"/>
      <c r="J18" s="566" t="s">
        <v>445</v>
      </c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6"/>
      <c r="AT18" s="566"/>
      <c r="AU18" s="566"/>
      <c r="AV18" s="566"/>
      <c r="AW18" s="567"/>
      <c r="AX18" s="545"/>
      <c r="AY18" s="545"/>
      <c r="AZ18" s="545"/>
      <c r="BA18" s="545"/>
      <c r="BB18" s="545"/>
      <c r="BC18" s="545"/>
      <c r="BD18" s="545"/>
      <c r="BE18" s="545"/>
      <c r="BF18" s="545"/>
      <c r="BG18" s="545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545"/>
      <c r="CK18" s="545"/>
      <c r="CL18" s="545"/>
      <c r="CM18" s="545"/>
      <c r="CN18" s="545"/>
      <c r="CO18" s="545"/>
      <c r="CP18" s="545"/>
      <c r="CQ18" s="545"/>
      <c r="CR18" s="545"/>
      <c r="CS18" s="545"/>
      <c r="CT18" s="545"/>
      <c r="CU18" s="545"/>
      <c r="CV18" s="545"/>
      <c r="CW18" s="545"/>
      <c r="CX18" s="545"/>
      <c r="CY18" s="545"/>
      <c r="CZ18" s="545"/>
      <c r="DA18" s="545"/>
      <c r="DB18" s="545"/>
      <c r="DC18" s="545"/>
      <c r="DD18" s="545"/>
      <c r="DE18" s="545"/>
      <c r="DF18" s="545"/>
      <c r="DG18" s="545"/>
      <c r="DH18" s="545"/>
      <c r="DI18" s="545"/>
      <c r="DJ18" s="545"/>
      <c r="DK18" s="545"/>
      <c r="DL18" s="545"/>
      <c r="DM18" s="545"/>
      <c r="DN18" s="545"/>
      <c r="DO18" s="545"/>
      <c r="DP18" s="545"/>
      <c r="DQ18" s="545"/>
      <c r="DR18" s="545"/>
      <c r="DS18" s="545"/>
      <c r="DT18" s="545"/>
      <c r="DU18" s="545"/>
      <c r="DV18" s="545"/>
      <c r="DW18" s="545"/>
      <c r="DX18" s="545"/>
      <c r="DY18" s="545"/>
      <c r="DZ18" s="545"/>
      <c r="EA18" s="545"/>
      <c r="EB18" s="545"/>
      <c r="EC18" s="545"/>
      <c r="ED18" s="545"/>
      <c r="EE18" s="545"/>
      <c r="EF18" s="545"/>
      <c r="EG18" s="545"/>
      <c r="EH18" s="545"/>
      <c r="EI18" s="545"/>
      <c r="EJ18" s="545"/>
      <c r="EK18" s="545"/>
      <c r="EL18" s="545"/>
      <c r="EM18" s="545"/>
      <c r="EN18" s="545"/>
      <c r="EO18" s="545"/>
      <c r="EP18" s="545"/>
      <c r="EQ18" s="545"/>
      <c r="ER18" s="545"/>
      <c r="ES18" s="545"/>
      <c r="ET18" s="545"/>
      <c r="EU18" s="545"/>
      <c r="EV18" s="545"/>
      <c r="EW18" s="545"/>
      <c r="EX18" s="545"/>
      <c r="EY18" s="545"/>
      <c r="EZ18" s="545"/>
      <c r="FA18" s="545"/>
      <c r="FB18" s="545"/>
      <c r="FC18" s="545"/>
      <c r="FD18" s="545"/>
      <c r="FE18" s="545"/>
    </row>
    <row r="19" spans="1:161" s="24" customFormat="1" ht="15" hidden="1">
      <c r="A19" s="402" t="s">
        <v>805</v>
      </c>
      <c r="B19" s="402"/>
      <c r="C19" s="402"/>
      <c r="D19" s="402"/>
      <c r="E19" s="402"/>
      <c r="F19" s="402"/>
      <c r="G19" s="402"/>
      <c r="H19" s="402"/>
      <c r="I19" s="30"/>
      <c r="J19" s="566" t="s">
        <v>412</v>
      </c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6"/>
      <c r="AT19" s="566"/>
      <c r="AU19" s="566"/>
      <c r="AV19" s="566"/>
      <c r="AW19" s="566"/>
      <c r="AX19" s="545"/>
      <c r="AY19" s="545"/>
      <c r="AZ19" s="545"/>
      <c r="BA19" s="545"/>
      <c r="BB19" s="545"/>
      <c r="BC19" s="545"/>
      <c r="BD19" s="545"/>
      <c r="BE19" s="545"/>
      <c r="BF19" s="545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5"/>
      <c r="BZ19" s="545"/>
      <c r="CA19" s="545"/>
      <c r="CB19" s="545"/>
      <c r="CC19" s="545"/>
      <c r="CD19" s="545"/>
      <c r="CE19" s="545"/>
      <c r="CF19" s="545"/>
      <c r="CG19" s="545"/>
      <c r="CH19" s="545"/>
      <c r="CI19" s="545"/>
      <c r="CJ19" s="545"/>
      <c r="CK19" s="545"/>
      <c r="CL19" s="545"/>
      <c r="CM19" s="545"/>
      <c r="CN19" s="545"/>
      <c r="CO19" s="545"/>
      <c r="CP19" s="545"/>
      <c r="CQ19" s="545"/>
      <c r="CR19" s="545"/>
      <c r="CS19" s="545"/>
      <c r="CT19" s="545"/>
      <c r="CU19" s="545"/>
      <c r="CV19" s="545"/>
      <c r="CW19" s="545"/>
      <c r="CX19" s="545"/>
      <c r="CY19" s="545"/>
      <c r="CZ19" s="545"/>
      <c r="DA19" s="545"/>
      <c r="DB19" s="545"/>
      <c r="DC19" s="545"/>
      <c r="DD19" s="545"/>
      <c r="DE19" s="545"/>
      <c r="DF19" s="545"/>
      <c r="DG19" s="545"/>
      <c r="DH19" s="545"/>
      <c r="DI19" s="545"/>
      <c r="DJ19" s="545"/>
      <c r="DK19" s="545"/>
      <c r="DL19" s="545"/>
      <c r="DM19" s="545"/>
      <c r="DN19" s="545"/>
      <c r="DO19" s="545"/>
      <c r="DP19" s="545"/>
      <c r="DQ19" s="545"/>
      <c r="DR19" s="545"/>
      <c r="DS19" s="545"/>
      <c r="DT19" s="545"/>
      <c r="DU19" s="545"/>
      <c r="DV19" s="545"/>
      <c r="DW19" s="545"/>
      <c r="DX19" s="545"/>
      <c r="DY19" s="545"/>
      <c r="DZ19" s="545"/>
      <c r="EA19" s="545"/>
      <c r="EB19" s="545"/>
      <c r="EC19" s="545"/>
      <c r="ED19" s="545"/>
      <c r="EE19" s="545"/>
      <c r="EF19" s="545"/>
      <c r="EG19" s="545"/>
      <c r="EH19" s="545"/>
      <c r="EI19" s="545"/>
      <c r="EJ19" s="545"/>
      <c r="EK19" s="545"/>
      <c r="EL19" s="545"/>
      <c r="EM19" s="545"/>
      <c r="EN19" s="545"/>
      <c r="EO19" s="545"/>
      <c r="EP19" s="545"/>
      <c r="EQ19" s="545"/>
      <c r="ER19" s="545"/>
      <c r="ES19" s="545"/>
      <c r="ET19" s="545"/>
      <c r="EU19" s="545"/>
      <c r="EV19" s="545"/>
      <c r="EW19" s="545"/>
      <c r="EX19" s="545"/>
      <c r="EY19" s="545"/>
      <c r="EZ19" s="545"/>
      <c r="FA19" s="545"/>
      <c r="FB19" s="545"/>
      <c r="FC19" s="545"/>
      <c r="FD19" s="545"/>
      <c r="FE19" s="545"/>
    </row>
    <row r="20" spans="1:161" s="24" customFormat="1" ht="15" hidden="1">
      <c r="A20" s="402" t="s">
        <v>446</v>
      </c>
      <c r="B20" s="402"/>
      <c r="C20" s="402"/>
      <c r="D20" s="402"/>
      <c r="E20" s="402"/>
      <c r="F20" s="402"/>
      <c r="G20" s="402"/>
      <c r="H20" s="402"/>
      <c r="I20" s="30"/>
      <c r="J20" s="566" t="s">
        <v>447</v>
      </c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6"/>
      <c r="AT20" s="566"/>
      <c r="AU20" s="566"/>
      <c r="AV20" s="566"/>
      <c r="AW20" s="566"/>
      <c r="AX20" s="545"/>
      <c r="AY20" s="545"/>
      <c r="AZ20" s="545"/>
      <c r="BA20" s="545"/>
      <c r="BB20" s="545"/>
      <c r="BC20" s="545"/>
      <c r="BD20" s="545"/>
      <c r="BE20" s="545"/>
      <c r="BF20" s="545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5"/>
      <c r="CZ20" s="545"/>
      <c r="DA20" s="545"/>
      <c r="DB20" s="545"/>
      <c r="DC20" s="545"/>
      <c r="DD20" s="545"/>
      <c r="DE20" s="545"/>
      <c r="DF20" s="545"/>
      <c r="DG20" s="545"/>
      <c r="DH20" s="545"/>
      <c r="DI20" s="545"/>
      <c r="DJ20" s="545"/>
      <c r="DK20" s="545"/>
      <c r="DL20" s="545"/>
      <c r="DM20" s="545"/>
      <c r="DN20" s="545"/>
      <c r="DO20" s="545"/>
      <c r="DP20" s="545"/>
      <c r="DQ20" s="545"/>
      <c r="DR20" s="545"/>
      <c r="DS20" s="545"/>
      <c r="DT20" s="545"/>
      <c r="DU20" s="545"/>
      <c r="DV20" s="545"/>
      <c r="DW20" s="545"/>
      <c r="DX20" s="545"/>
      <c r="DY20" s="545"/>
      <c r="DZ20" s="545"/>
      <c r="EA20" s="545"/>
      <c r="EB20" s="545"/>
      <c r="EC20" s="545"/>
      <c r="ED20" s="545"/>
      <c r="EE20" s="545"/>
      <c r="EF20" s="545"/>
      <c r="EG20" s="545"/>
      <c r="EH20" s="545"/>
      <c r="EI20" s="545"/>
      <c r="EJ20" s="545"/>
      <c r="EK20" s="545"/>
      <c r="EL20" s="545"/>
      <c r="EM20" s="545"/>
      <c r="EN20" s="545"/>
      <c r="EO20" s="545"/>
      <c r="EP20" s="545"/>
      <c r="EQ20" s="545"/>
      <c r="ER20" s="545"/>
      <c r="ES20" s="545"/>
      <c r="ET20" s="545"/>
      <c r="EU20" s="545"/>
      <c r="EV20" s="545"/>
      <c r="EW20" s="545"/>
      <c r="EX20" s="545"/>
      <c r="EY20" s="545"/>
      <c r="EZ20" s="545"/>
      <c r="FA20" s="545"/>
      <c r="FB20" s="545"/>
      <c r="FC20" s="545"/>
      <c r="FD20" s="545"/>
      <c r="FE20" s="545"/>
    </row>
    <row r="21" spans="1:161" s="24" customFormat="1" ht="44.25" customHeight="1" hidden="1">
      <c r="A21" s="402" t="s">
        <v>942</v>
      </c>
      <c r="B21" s="402"/>
      <c r="C21" s="402"/>
      <c r="D21" s="402"/>
      <c r="E21" s="402"/>
      <c r="F21" s="402"/>
      <c r="G21" s="402"/>
      <c r="H21" s="402"/>
      <c r="I21" s="30"/>
      <c r="J21" s="566" t="s">
        <v>448</v>
      </c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6"/>
      <c r="AG21" s="566"/>
      <c r="AH21" s="566"/>
      <c r="AI21" s="566"/>
      <c r="AJ21" s="566"/>
      <c r="AK21" s="566"/>
      <c r="AL21" s="566"/>
      <c r="AM21" s="566"/>
      <c r="AN21" s="566"/>
      <c r="AO21" s="566"/>
      <c r="AP21" s="566"/>
      <c r="AQ21" s="566"/>
      <c r="AR21" s="566"/>
      <c r="AS21" s="566"/>
      <c r="AT21" s="566"/>
      <c r="AU21" s="566"/>
      <c r="AV21" s="566"/>
      <c r="AW21" s="567"/>
      <c r="AX21" s="545"/>
      <c r="AY21" s="545"/>
      <c r="AZ21" s="545"/>
      <c r="BA21" s="545"/>
      <c r="BB21" s="545"/>
      <c r="BC21" s="545"/>
      <c r="BD21" s="545"/>
      <c r="BE21" s="545"/>
      <c r="BF21" s="545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5"/>
      <c r="CP21" s="545"/>
      <c r="CQ21" s="545"/>
      <c r="CR21" s="545"/>
      <c r="CS21" s="545"/>
      <c r="CT21" s="545"/>
      <c r="CU21" s="545"/>
      <c r="CV21" s="545"/>
      <c r="CW21" s="545"/>
      <c r="CX21" s="545"/>
      <c r="CY21" s="545"/>
      <c r="CZ21" s="545"/>
      <c r="DA21" s="545"/>
      <c r="DB21" s="545"/>
      <c r="DC21" s="545"/>
      <c r="DD21" s="545"/>
      <c r="DE21" s="545"/>
      <c r="DF21" s="545"/>
      <c r="DG21" s="545"/>
      <c r="DH21" s="545"/>
      <c r="DI21" s="545"/>
      <c r="DJ21" s="545"/>
      <c r="DK21" s="545"/>
      <c r="DL21" s="545"/>
      <c r="DM21" s="545"/>
      <c r="DN21" s="545"/>
      <c r="DO21" s="545"/>
      <c r="DP21" s="545"/>
      <c r="DQ21" s="545"/>
      <c r="DR21" s="545"/>
      <c r="DS21" s="545"/>
      <c r="DT21" s="545"/>
      <c r="DU21" s="545"/>
      <c r="DV21" s="545"/>
      <c r="DW21" s="545"/>
      <c r="DX21" s="545"/>
      <c r="DY21" s="545"/>
      <c r="DZ21" s="545"/>
      <c r="EA21" s="545"/>
      <c r="EB21" s="545"/>
      <c r="EC21" s="545"/>
      <c r="ED21" s="545"/>
      <c r="EE21" s="545"/>
      <c r="EF21" s="545"/>
      <c r="EG21" s="545"/>
      <c r="EH21" s="545"/>
      <c r="EI21" s="545"/>
      <c r="EJ21" s="545"/>
      <c r="EK21" s="545"/>
      <c r="EL21" s="545"/>
      <c r="EM21" s="545"/>
      <c r="EN21" s="545"/>
      <c r="EO21" s="545"/>
      <c r="EP21" s="545"/>
      <c r="EQ21" s="545"/>
      <c r="ER21" s="545"/>
      <c r="ES21" s="545"/>
      <c r="ET21" s="545"/>
      <c r="EU21" s="545"/>
      <c r="EV21" s="545"/>
      <c r="EW21" s="545"/>
      <c r="EX21" s="545"/>
      <c r="EY21" s="545"/>
      <c r="EZ21" s="545"/>
      <c r="FA21" s="545"/>
      <c r="FB21" s="545"/>
      <c r="FC21" s="545"/>
      <c r="FD21" s="545"/>
      <c r="FE21" s="545"/>
    </row>
    <row r="22" spans="1:161" s="24" customFormat="1" ht="60" customHeight="1" hidden="1">
      <c r="A22" s="402" t="s">
        <v>944</v>
      </c>
      <c r="B22" s="402"/>
      <c r="C22" s="402"/>
      <c r="D22" s="402"/>
      <c r="E22" s="402"/>
      <c r="F22" s="402"/>
      <c r="G22" s="402"/>
      <c r="H22" s="402"/>
      <c r="I22" s="30"/>
      <c r="J22" s="566" t="s">
        <v>449</v>
      </c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6"/>
      <c r="AS22" s="566"/>
      <c r="AT22" s="566"/>
      <c r="AU22" s="566"/>
      <c r="AV22" s="566"/>
      <c r="AW22" s="567"/>
      <c r="AX22" s="545"/>
      <c r="AY22" s="545"/>
      <c r="AZ22" s="545"/>
      <c r="BA22" s="545"/>
      <c r="BB22" s="545"/>
      <c r="BC22" s="545"/>
      <c r="BD22" s="545"/>
      <c r="BE22" s="545"/>
      <c r="BF22" s="545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45"/>
      <c r="CK22" s="545"/>
      <c r="CL22" s="545"/>
      <c r="CM22" s="545"/>
      <c r="CN22" s="545"/>
      <c r="CO22" s="545"/>
      <c r="CP22" s="545"/>
      <c r="CQ22" s="545"/>
      <c r="CR22" s="545"/>
      <c r="CS22" s="545"/>
      <c r="CT22" s="545"/>
      <c r="CU22" s="545"/>
      <c r="CV22" s="545"/>
      <c r="CW22" s="545"/>
      <c r="CX22" s="545"/>
      <c r="CY22" s="545"/>
      <c r="CZ22" s="545"/>
      <c r="DA22" s="545"/>
      <c r="DB22" s="545"/>
      <c r="DC22" s="545"/>
      <c r="DD22" s="545"/>
      <c r="DE22" s="545"/>
      <c r="DF22" s="545"/>
      <c r="DG22" s="545"/>
      <c r="DH22" s="545"/>
      <c r="DI22" s="545"/>
      <c r="DJ22" s="545"/>
      <c r="DK22" s="545"/>
      <c r="DL22" s="545"/>
      <c r="DM22" s="545"/>
      <c r="DN22" s="545"/>
      <c r="DO22" s="545"/>
      <c r="DP22" s="545"/>
      <c r="DQ22" s="545"/>
      <c r="DR22" s="545"/>
      <c r="DS22" s="545"/>
      <c r="DT22" s="545"/>
      <c r="DU22" s="545"/>
      <c r="DV22" s="545"/>
      <c r="DW22" s="545"/>
      <c r="DX22" s="545"/>
      <c r="DY22" s="545"/>
      <c r="DZ22" s="545"/>
      <c r="EA22" s="545"/>
      <c r="EB22" s="545"/>
      <c r="EC22" s="545"/>
      <c r="ED22" s="545"/>
      <c r="EE22" s="545"/>
      <c r="EF22" s="545"/>
      <c r="EG22" s="545"/>
      <c r="EH22" s="545"/>
      <c r="EI22" s="545"/>
      <c r="EJ22" s="545"/>
      <c r="EK22" s="545"/>
      <c r="EL22" s="545"/>
      <c r="EM22" s="545"/>
      <c r="EN22" s="545"/>
      <c r="EO22" s="545"/>
      <c r="EP22" s="545"/>
      <c r="EQ22" s="545"/>
      <c r="ER22" s="545"/>
      <c r="ES22" s="545"/>
      <c r="ET22" s="545"/>
      <c r="EU22" s="545"/>
      <c r="EV22" s="545"/>
      <c r="EW22" s="545"/>
      <c r="EX22" s="545"/>
      <c r="EY22" s="545"/>
      <c r="EZ22" s="545"/>
      <c r="FA22" s="545"/>
      <c r="FB22" s="545"/>
      <c r="FC22" s="545"/>
      <c r="FD22" s="545"/>
      <c r="FE22" s="545"/>
    </row>
    <row r="23" spans="1:161" s="24" customFormat="1" ht="15" hidden="1">
      <c r="A23" s="402"/>
      <c r="B23" s="402"/>
      <c r="C23" s="402"/>
      <c r="D23" s="402"/>
      <c r="E23" s="402"/>
      <c r="F23" s="402"/>
      <c r="G23" s="402"/>
      <c r="H23" s="402"/>
      <c r="I23" s="30"/>
      <c r="J23" s="566" t="s">
        <v>412</v>
      </c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/>
      <c r="AQ23" s="566"/>
      <c r="AR23" s="566"/>
      <c r="AS23" s="566"/>
      <c r="AT23" s="566"/>
      <c r="AU23" s="566"/>
      <c r="AV23" s="566"/>
      <c r="AW23" s="566"/>
      <c r="AX23" s="545"/>
      <c r="AY23" s="545"/>
      <c r="AZ23" s="545"/>
      <c r="BA23" s="545"/>
      <c r="BB23" s="545"/>
      <c r="BC23" s="545"/>
      <c r="BD23" s="545"/>
      <c r="BE23" s="545"/>
      <c r="BF23" s="545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5"/>
      <c r="DA23" s="545"/>
      <c r="DB23" s="545"/>
      <c r="DC23" s="545"/>
      <c r="DD23" s="545"/>
      <c r="DE23" s="545"/>
      <c r="DF23" s="545"/>
      <c r="DG23" s="545"/>
      <c r="DH23" s="545"/>
      <c r="DI23" s="545"/>
      <c r="DJ23" s="545"/>
      <c r="DK23" s="545"/>
      <c r="DL23" s="545"/>
      <c r="DM23" s="545"/>
      <c r="DN23" s="545"/>
      <c r="DO23" s="545"/>
      <c r="DP23" s="545"/>
      <c r="DQ23" s="545"/>
      <c r="DR23" s="545"/>
      <c r="DS23" s="545"/>
      <c r="DT23" s="545"/>
      <c r="DU23" s="545"/>
      <c r="DV23" s="545"/>
      <c r="DW23" s="545"/>
      <c r="DX23" s="545"/>
      <c r="DY23" s="545"/>
      <c r="DZ23" s="545"/>
      <c r="EA23" s="545"/>
      <c r="EB23" s="545"/>
      <c r="EC23" s="545"/>
      <c r="ED23" s="545"/>
      <c r="EE23" s="545"/>
      <c r="EF23" s="545"/>
      <c r="EG23" s="545"/>
      <c r="EH23" s="545"/>
      <c r="EI23" s="545"/>
      <c r="EJ23" s="545"/>
      <c r="EK23" s="545"/>
      <c r="EL23" s="545"/>
      <c r="EM23" s="545"/>
      <c r="EN23" s="545"/>
      <c r="EO23" s="545"/>
      <c r="EP23" s="545"/>
      <c r="EQ23" s="545"/>
      <c r="ER23" s="545"/>
      <c r="ES23" s="545"/>
      <c r="ET23" s="545"/>
      <c r="EU23" s="545"/>
      <c r="EV23" s="545"/>
      <c r="EW23" s="545"/>
      <c r="EX23" s="545"/>
      <c r="EY23" s="545"/>
      <c r="EZ23" s="545"/>
      <c r="FA23" s="545"/>
      <c r="FB23" s="545"/>
      <c r="FC23" s="545"/>
      <c r="FD23" s="545"/>
      <c r="FE23" s="545"/>
    </row>
    <row r="24" spans="1:161" s="24" customFormat="1" ht="15" hidden="1">
      <c r="A24" s="402"/>
      <c r="B24" s="402"/>
      <c r="C24" s="402"/>
      <c r="D24" s="402"/>
      <c r="E24" s="402"/>
      <c r="F24" s="402"/>
      <c r="G24" s="402"/>
      <c r="H24" s="402"/>
      <c r="I24" s="30"/>
      <c r="J24" s="566" t="s">
        <v>447</v>
      </c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66"/>
      <c r="AW24" s="566"/>
      <c r="AX24" s="545"/>
      <c r="AY24" s="545"/>
      <c r="AZ24" s="545"/>
      <c r="BA24" s="545"/>
      <c r="BB24" s="545"/>
      <c r="BC24" s="545"/>
      <c r="BD24" s="545"/>
      <c r="BE24" s="545"/>
      <c r="BF24" s="545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45"/>
      <c r="CK24" s="545"/>
      <c r="CL24" s="545"/>
      <c r="CM24" s="545"/>
      <c r="CN24" s="545"/>
      <c r="CO24" s="545"/>
      <c r="CP24" s="545"/>
      <c r="CQ24" s="545"/>
      <c r="CR24" s="545"/>
      <c r="CS24" s="545"/>
      <c r="CT24" s="545"/>
      <c r="CU24" s="545"/>
      <c r="CV24" s="545"/>
      <c r="CW24" s="545"/>
      <c r="CX24" s="545"/>
      <c r="CY24" s="545"/>
      <c r="CZ24" s="545"/>
      <c r="DA24" s="545"/>
      <c r="DB24" s="545"/>
      <c r="DC24" s="545"/>
      <c r="DD24" s="545"/>
      <c r="DE24" s="545"/>
      <c r="DF24" s="545"/>
      <c r="DG24" s="545"/>
      <c r="DH24" s="545"/>
      <c r="DI24" s="545"/>
      <c r="DJ24" s="545"/>
      <c r="DK24" s="545"/>
      <c r="DL24" s="545"/>
      <c r="DM24" s="545"/>
      <c r="DN24" s="545"/>
      <c r="DO24" s="545"/>
      <c r="DP24" s="545"/>
      <c r="DQ24" s="545"/>
      <c r="DR24" s="545"/>
      <c r="DS24" s="545"/>
      <c r="DT24" s="545"/>
      <c r="DU24" s="545"/>
      <c r="DV24" s="545"/>
      <c r="DW24" s="545"/>
      <c r="DX24" s="545"/>
      <c r="DY24" s="545"/>
      <c r="DZ24" s="545"/>
      <c r="EA24" s="545"/>
      <c r="EB24" s="545"/>
      <c r="EC24" s="545"/>
      <c r="ED24" s="545"/>
      <c r="EE24" s="545"/>
      <c r="EF24" s="545"/>
      <c r="EG24" s="545"/>
      <c r="EH24" s="545"/>
      <c r="EI24" s="545"/>
      <c r="EJ24" s="545"/>
      <c r="EK24" s="545"/>
      <c r="EL24" s="545"/>
      <c r="EM24" s="545"/>
      <c r="EN24" s="545"/>
      <c r="EO24" s="545"/>
      <c r="EP24" s="545"/>
      <c r="EQ24" s="545"/>
      <c r="ER24" s="545"/>
      <c r="ES24" s="545"/>
      <c r="ET24" s="545"/>
      <c r="EU24" s="545"/>
      <c r="EV24" s="545"/>
      <c r="EW24" s="545"/>
      <c r="EX24" s="545"/>
      <c r="EY24" s="545"/>
      <c r="EZ24" s="545"/>
      <c r="FA24" s="545"/>
      <c r="FB24" s="545"/>
      <c r="FC24" s="545"/>
      <c r="FD24" s="545"/>
      <c r="FE24" s="545"/>
    </row>
    <row r="25" spans="1:161" s="24" customFormat="1" ht="60" customHeight="1" hidden="1">
      <c r="A25" s="402" t="s">
        <v>450</v>
      </c>
      <c r="B25" s="402"/>
      <c r="C25" s="402"/>
      <c r="D25" s="402"/>
      <c r="E25" s="402"/>
      <c r="F25" s="402"/>
      <c r="G25" s="402"/>
      <c r="H25" s="402"/>
      <c r="I25" s="30"/>
      <c r="J25" s="566" t="s">
        <v>451</v>
      </c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6"/>
      <c r="AP25" s="566"/>
      <c r="AQ25" s="566"/>
      <c r="AR25" s="566"/>
      <c r="AS25" s="566"/>
      <c r="AT25" s="566"/>
      <c r="AU25" s="566"/>
      <c r="AV25" s="566"/>
      <c r="AW25" s="567"/>
      <c r="AX25" s="545"/>
      <c r="AY25" s="545"/>
      <c r="AZ25" s="545"/>
      <c r="BA25" s="545"/>
      <c r="BB25" s="545"/>
      <c r="BC25" s="545"/>
      <c r="BD25" s="545"/>
      <c r="BE25" s="545"/>
      <c r="BF25" s="545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5"/>
      <c r="DB25" s="545"/>
      <c r="DC25" s="545"/>
      <c r="DD25" s="545"/>
      <c r="DE25" s="545"/>
      <c r="DF25" s="545"/>
      <c r="DG25" s="545"/>
      <c r="DH25" s="545"/>
      <c r="DI25" s="545"/>
      <c r="DJ25" s="545"/>
      <c r="DK25" s="545"/>
      <c r="DL25" s="545"/>
      <c r="DM25" s="545"/>
      <c r="DN25" s="545"/>
      <c r="DO25" s="545"/>
      <c r="DP25" s="545"/>
      <c r="DQ25" s="545"/>
      <c r="DR25" s="545"/>
      <c r="DS25" s="545"/>
      <c r="DT25" s="545"/>
      <c r="DU25" s="545"/>
      <c r="DV25" s="545"/>
      <c r="DW25" s="545"/>
      <c r="DX25" s="545"/>
      <c r="DY25" s="545"/>
      <c r="DZ25" s="545"/>
      <c r="EA25" s="545"/>
      <c r="EB25" s="545"/>
      <c r="EC25" s="545"/>
      <c r="ED25" s="545"/>
      <c r="EE25" s="545"/>
      <c r="EF25" s="545"/>
      <c r="EG25" s="545"/>
      <c r="EH25" s="545"/>
      <c r="EI25" s="545"/>
      <c r="EJ25" s="545"/>
      <c r="EK25" s="545"/>
      <c r="EL25" s="545"/>
      <c r="EM25" s="545"/>
      <c r="EN25" s="545"/>
      <c r="EO25" s="545"/>
      <c r="EP25" s="545"/>
      <c r="EQ25" s="545"/>
      <c r="ER25" s="545"/>
      <c r="ES25" s="545"/>
      <c r="ET25" s="545"/>
      <c r="EU25" s="545"/>
      <c r="EV25" s="545"/>
      <c r="EW25" s="545"/>
      <c r="EX25" s="545"/>
      <c r="EY25" s="545"/>
      <c r="EZ25" s="545"/>
      <c r="FA25" s="545"/>
      <c r="FB25" s="545"/>
      <c r="FC25" s="545"/>
      <c r="FD25" s="545"/>
      <c r="FE25" s="545"/>
    </row>
    <row r="26" spans="1:161" s="24" customFormat="1" ht="15" hidden="1">
      <c r="A26" s="402"/>
      <c r="B26" s="402"/>
      <c r="C26" s="402"/>
      <c r="D26" s="402"/>
      <c r="E26" s="402"/>
      <c r="F26" s="402"/>
      <c r="G26" s="402"/>
      <c r="H26" s="402"/>
      <c r="I26" s="30"/>
      <c r="J26" s="566" t="s">
        <v>412</v>
      </c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6"/>
      <c r="AS26" s="566"/>
      <c r="AT26" s="566"/>
      <c r="AU26" s="566"/>
      <c r="AV26" s="566"/>
      <c r="AW26" s="566"/>
      <c r="AX26" s="545"/>
      <c r="AY26" s="545"/>
      <c r="AZ26" s="545"/>
      <c r="BA26" s="545"/>
      <c r="BB26" s="545"/>
      <c r="BC26" s="545"/>
      <c r="BD26" s="545"/>
      <c r="BE26" s="545"/>
      <c r="BF26" s="545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5"/>
      <c r="CZ26" s="545"/>
      <c r="DA26" s="545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5"/>
      <c r="DN26" s="545"/>
      <c r="DO26" s="545"/>
      <c r="DP26" s="545"/>
      <c r="DQ26" s="545"/>
      <c r="DR26" s="545"/>
      <c r="DS26" s="545"/>
      <c r="DT26" s="545"/>
      <c r="DU26" s="545"/>
      <c r="DV26" s="545"/>
      <c r="DW26" s="545"/>
      <c r="DX26" s="545"/>
      <c r="DY26" s="545"/>
      <c r="DZ26" s="545"/>
      <c r="EA26" s="545"/>
      <c r="EB26" s="545"/>
      <c r="EC26" s="545"/>
      <c r="ED26" s="545"/>
      <c r="EE26" s="545"/>
      <c r="EF26" s="545"/>
      <c r="EG26" s="545"/>
      <c r="EH26" s="545"/>
      <c r="EI26" s="545"/>
      <c r="EJ26" s="545"/>
      <c r="EK26" s="545"/>
      <c r="EL26" s="545"/>
      <c r="EM26" s="545"/>
      <c r="EN26" s="545"/>
      <c r="EO26" s="545"/>
      <c r="EP26" s="545"/>
      <c r="EQ26" s="545"/>
      <c r="ER26" s="545"/>
      <c r="ES26" s="545"/>
      <c r="ET26" s="545"/>
      <c r="EU26" s="545"/>
      <c r="EV26" s="545"/>
      <c r="EW26" s="545"/>
      <c r="EX26" s="545"/>
      <c r="EY26" s="545"/>
      <c r="EZ26" s="545"/>
      <c r="FA26" s="545"/>
      <c r="FB26" s="545"/>
      <c r="FC26" s="545"/>
      <c r="FD26" s="545"/>
      <c r="FE26" s="545"/>
    </row>
    <row r="27" spans="1:161" s="24" customFormat="1" ht="15" hidden="1">
      <c r="A27" s="402"/>
      <c r="B27" s="402"/>
      <c r="C27" s="402"/>
      <c r="D27" s="402"/>
      <c r="E27" s="402"/>
      <c r="F27" s="402"/>
      <c r="G27" s="402"/>
      <c r="H27" s="402"/>
      <c r="I27" s="30"/>
      <c r="J27" s="566" t="s">
        <v>447</v>
      </c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566"/>
      <c r="AS27" s="566"/>
      <c r="AT27" s="566"/>
      <c r="AU27" s="566"/>
      <c r="AV27" s="566"/>
      <c r="AW27" s="566"/>
      <c r="AX27" s="545"/>
      <c r="AY27" s="545"/>
      <c r="AZ27" s="545"/>
      <c r="BA27" s="545"/>
      <c r="BB27" s="545"/>
      <c r="BC27" s="545"/>
      <c r="BD27" s="545"/>
      <c r="BE27" s="545"/>
      <c r="BF27" s="545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5"/>
      <c r="BZ27" s="545"/>
      <c r="CA27" s="545"/>
      <c r="CB27" s="545"/>
      <c r="CC27" s="545"/>
      <c r="CD27" s="545"/>
      <c r="CE27" s="545"/>
      <c r="CF27" s="545"/>
      <c r="CG27" s="545"/>
      <c r="CH27" s="545"/>
      <c r="CI27" s="545"/>
      <c r="CJ27" s="545"/>
      <c r="CK27" s="545"/>
      <c r="CL27" s="545"/>
      <c r="CM27" s="545"/>
      <c r="CN27" s="545"/>
      <c r="CO27" s="545"/>
      <c r="CP27" s="545"/>
      <c r="CQ27" s="545"/>
      <c r="CR27" s="545"/>
      <c r="CS27" s="545"/>
      <c r="CT27" s="545"/>
      <c r="CU27" s="545"/>
      <c r="CV27" s="545"/>
      <c r="CW27" s="545"/>
      <c r="CX27" s="545"/>
      <c r="CY27" s="545"/>
      <c r="CZ27" s="545"/>
      <c r="DA27" s="545"/>
      <c r="DB27" s="545"/>
      <c r="DC27" s="545"/>
      <c r="DD27" s="545"/>
      <c r="DE27" s="545"/>
      <c r="DF27" s="545"/>
      <c r="DG27" s="545"/>
      <c r="DH27" s="545"/>
      <c r="DI27" s="545"/>
      <c r="DJ27" s="545"/>
      <c r="DK27" s="545"/>
      <c r="DL27" s="545"/>
      <c r="DM27" s="545"/>
      <c r="DN27" s="545"/>
      <c r="DO27" s="545"/>
      <c r="DP27" s="545"/>
      <c r="DQ27" s="545"/>
      <c r="DR27" s="545"/>
      <c r="DS27" s="545"/>
      <c r="DT27" s="545"/>
      <c r="DU27" s="545"/>
      <c r="DV27" s="545"/>
      <c r="DW27" s="545"/>
      <c r="DX27" s="545"/>
      <c r="DY27" s="545"/>
      <c r="DZ27" s="545"/>
      <c r="EA27" s="545"/>
      <c r="EB27" s="545"/>
      <c r="EC27" s="545"/>
      <c r="ED27" s="545"/>
      <c r="EE27" s="545"/>
      <c r="EF27" s="545"/>
      <c r="EG27" s="545"/>
      <c r="EH27" s="545"/>
      <c r="EI27" s="545"/>
      <c r="EJ27" s="545"/>
      <c r="EK27" s="545"/>
      <c r="EL27" s="545"/>
      <c r="EM27" s="545"/>
      <c r="EN27" s="545"/>
      <c r="EO27" s="545"/>
      <c r="EP27" s="545"/>
      <c r="EQ27" s="545"/>
      <c r="ER27" s="545"/>
      <c r="ES27" s="545"/>
      <c r="ET27" s="545"/>
      <c r="EU27" s="545"/>
      <c r="EV27" s="545"/>
      <c r="EW27" s="545"/>
      <c r="EX27" s="545"/>
      <c r="EY27" s="545"/>
      <c r="EZ27" s="545"/>
      <c r="FA27" s="545"/>
      <c r="FB27" s="545"/>
      <c r="FC27" s="545"/>
      <c r="FD27" s="545"/>
      <c r="FE27" s="545"/>
    </row>
    <row r="28" spans="1:161" s="24" customFormat="1" ht="44.25" customHeight="1">
      <c r="A28" s="402" t="s">
        <v>869</v>
      </c>
      <c r="B28" s="402"/>
      <c r="C28" s="402"/>
      <c r="D28" s="402"/>
      <c r="E28" s="402"/>
      <c r="F28" s="402"/>
      <c r="G28" s="402"/>
      <c r="H28" s="402"/>
      <c r="I28" s="30"/>
      <c r="J28" s="566" t="s">
        <v>452</v>
      </c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566"/>
      <c r="AS28" s="566"/>
      <c r="AT28" s="566"/>
      <c r="AU28" s="566"/>
      <c r="AV28" s="566"/>
      <c r="AW28" s="567"/>
      <c r="AX28" s="408">
        <f>AX11</f>
        <v>1719.4773858244596</v>
      </c>
      <c r="AY28" s="545"/>
      <c r="AZ28" s="545"/>
      <c r="BA28" s="545"/>
      <c r="BB28" s="545"/>
      <c r="BC28" s="545"/>
      <c r="BD28" s="545"/>
      <c r="BE28" s="545"/>
      <c r="BF28" s="545"/>
      <c r="BG28" s="545"/>
      <c r="BH28" s="545"/>
      <c r="BI28" s="545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  <c r="BV28" s="545"/>
      <c r="BW28" s="545"/>
      <c r="BX28" s="545"/>
      <c r="BY28" s="545"/>
      <c r="BZ28" s="545"/>
      <c r="CA28" s="545"/>
      <c r="CB28" s="545"/>
      <c r="CC28" s="545"/>
      <c r="CD28" s="545"/>
      <c r="CE28" s="545"/>
      <c r="CF28" s="545"/>
      <c r="CG28" s="545"/>
      <c r="CH28" s="545"/>
      <c r="CI28" s="545"/>
      <c r="CJ28" s="545"/>
      <c r="CK28" s="545"/>
      <c r="CL28" s="545"/>
      <c r="CM28" s="545"/>
      <c r="CN28" s="545"/>
      <c r="CO28" s="545"/>
      <c r="CP28" s="545"/>
      <c r="CQ28" s="545"/>
      <c r="CR28" s="545"/>
      <c r="CS28" s="545"/>
      <c r="CT28" s="545"/>
      <c r="CU28" s="545"/>
      <c r="CV28" s="545"/>
      <c r="CW28" s="545"/>
      <c r="CX28" s="545"/>
      <c r="CY28" s="545"/>
      <c r="CZ28" s="545"/>
      <c r="DA28" s="545"/>
      <c r="DB28" s="408">
        <f>DB11</f>
        <v>1789.4026409900794</v>
      </c>
      <c r="DC28" s="545"/>
      <c r="DD28" s="545"/>
      <c r="DE28" s="545"/>
      <c r="DF28" s="545"/>
      <c r="DG28" s="545"/>
      <c r="DH28" s="545"/>
      <c r="DI28" s="545"/>
      <c r="DJ28" s="545"/>
      <c r="DK28" s="545"/>
      <c r="DL28" s="545"/>
      <c r="DM28" s="545"/>
      <c r="DN28" s="545"/>
      <c r="DO28" s="545"/>
      <c r="DP28" s="545"/>
      <c r="DQ28" s="545"/>
      <c r="DR28" s="545"/>
      <c r="DS28" s="545"/>
      <c r="DT28" s="545"/>
      <c r="DU28" s="545"/>
      <c r="DV28" s="545"/>
      <c r="DW28" s="545"/>
      <c r="DX28" s="545"/>
      <c r="DY28" s="545"/>
      <c r="DZ28" s="545"/>
      <c r="EA28" s="545"/>
      <c r="EB28" s="545"/>
      <c r="EC28" s="545"/>
      <c r="ED28" s="545"/>
      <c r="EE28" s="545"/>
      <c r="EF28" s="545"/>
      <c r="EG28" s="545"/>
      <c r="EH28" s="545"/>
      <c r="EI28" s="545"/>
      <c r="EJ28" s="545"/>
      <c r="EK28" s="545"/>
      <c r="EL28" s="545"/>
      <c r="EM28" s="545"/>
      <c r="EN28" s="545"/>
      <c r="EO28" s="545"/>
      <c r="EP28" s="545"/>
      <c r="EQ28" s="545"/>
      <c r="ER28" s="545"/>
      <c r="ES28" s="545"/>
      <c r="ET28" s="545"/>
      <c r="EU28" s="545"/>
      <c r="EV28" s="545"/>
      <c r="EW28" s="545"/>
      <c r="EX28" s="545"/>
      <c r="EY28" s="545"/>
      <c r="EZ28" s="545"/>
      <c r="FA28" s="545"/>
      <c r="FB28" s="545"/>
      <c r="FC28" s="545"/>
      <c r="FD28" s="545"/>
      <c r="FE28" s="545"/>
    </row>
    <row r="29" spans="1:161" s="24" customFormat="1" ht="44.25" customHeight="1" hidden="1">
      <c r="A29" s="402" t="s">
        <v>870</v>
      </c>
      <c r="B29" s="402"/>
      <c r="C29" s="402"/>
      <c r="D29" s="402"/>
      <c r="E29" s="402"/>
      <c r="F29" s="402"/>
      <c r="G29" s="402"/>
      <c r="H29" s="402"/>
      <c r="I29" s="30"/>
      <c r="J29" s="566" t="s">
        <v>445</v>
      </c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  <c r="AO29" s="566"/>
      <c r="AP29" s="566"/>
      <c r="AQ29" s="566"/>
      <c r="AR29" s="566"/>
      <c r="AS29" s="566"/>
      <c r="AT29" s="566"/>
      <c r="AU29" s="566"/>
      <c r="AV29" s="566"/>
      <c r="AW29" s="567"/>
      <c r="AX29" s="545"/>
      <c r="AY29" s="545"/>
      <c r="AZ29" s="545"/>
      <c r="BA29" s="545"/>
      <c r="BB29" s="545"/>
      <c r="BC29" s="545"/>
      <c r="BD29" s="545"/>
      <c r="BE29" s="545"/>
      <c r="BF29" s="545"/>
      <c r="BG29" s="545"/>
      <c r="BH29" s="545"/>
      <c r="BI29" s="545"/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545"/>
      <c r="BU29" s="545"/>
      <c r="BV29" s="545"/>
      <c r="BW29" s="545"/>
      <c r="BX29" s="545"/>
      <c r="BY29" s="545"/>
      <c r="BZ29" s="545"/>
      <c r="CA29" s="545"/>
      <c r="CB29" s="545"/>
      <c r="CC29" s="545"/>
      <c r="CD29" s="545"/>
      <c r="CE29" s="545"/>
      <c r="CF29" s="545"/>
      <c r="CG29" s="545"/>
      <c r="CH29" s="545"/>
      <c r="CI29" s="545"/>
      <c r="CJ29" s="545"/>
      <c r="CK29" s="545"/>
      <c r="CL29" s="545"/>
      <c r="CM29" s="545"/>
      <c r="CN29" s="545"/>
      <c r="CO29" s="545"/>
      <c r="CP29" s="545"/>
      <c r="CQ29" s="545"/>
      <c r="CR29" s="545"/>
      <c r="CS29" s="545"/>
      <c r="CT29" s="545"/>
      <c r="CU29" s="545"/>
      <c r="CV29" s="545"/>
      <c r="CW29" s="545"/>
      <c r="CX29" s="545"/>
      <c r="CY29" s="545"/>
      <c r="CZ29" s="545"/>
      <c r="DA29" s="545"/>
      <c r="DB29" s="545"/>
      <c r="DC29" s="545"/>
      <c r="DD29" s="545"/>
      <c r="DE29" s="545"/>
      <c r="DF29" s="545"/>
      <c r="DG29" s="545"/>
      <c r="DH29" s="545"/>
      <c r="DI29" s="545"/>
      <c r="DJ29" s="545"/>
      <c r="DK29" s="545"/>
      <c r="DL29" s="545"/>
      <c r="DM29" s="545"/>
      <c r="DN29" s="545"/>
      <c r="DO29" s="545"/>
      <c r="DP29" s="545"/>
      <c r="DQ29" s="545"/>
      <c r="DR29" s="545"/>
      <c r="DS29" s="545"/>
      <c r="DT29" s="545"/>
      <c r="DU29" s="545"/>
      <c r="DV29" s="545"/>
      <c r="DW29" s="545"/>
      <c r="DX29" s="545"/>
      <c r="DY29" s="545"/>
      <c r="DZ29" s="545"/>
      <c r="EA29" s="545"/>
      <c r="EB29" s="545"/>
      <c r="EC29" s="545"/>
      <c r="ED29" s="545"/>
      <c r="EE29" s="545"/>
      <c r="EF29" s="545"/>
      <c r="EG29" s="545"/>
      <c r="EH29" s="545"/>
      <c r="EI29" s="545"/>
      <c r="EJ29" s="545"/>
      <c r="EK29" s="545"/>
      <c r="EL29" s="545"/>
      <c r="EM29" s="545"/>
      <c r="EN29" s="545"/>
      <c r="EO29" s="545"/>
      <c r="EP29" s="545"/>
      <c r="EQ29" s="545"/>
      <c r="ER29" s="545"/>
      <c r="ES29" s="545"/>
      <c r="ET29" s="545"/>
      <c r="EU29" s="545"/>
      <c r="EV29" s="545"/>
      <c r="EW29" s="545"/>
      <c r="EX29" s="545"/>
      <c r="EY29" s="545"/>
      <c r="EZ29" s="545"/>
      <c r="FA29" s="545"/>
      <c r="FB29" s="545"/>
      <c r="FC29" s="545"/>
      <c r="FD29" s="545"/>
      <c r="FE29" s="545"/>
    </row>
    <row r="30" spans="1:161" s="24" customFormat="1" ht="30" customHeight="1" hidden="1">
      <c r="A30" s="402" t="s">
        <v>816</v>
      </c>
      <c r="B30" s="402"/>
      <c r="C30" s="402"/>
      <c r="D30" s="402"/>
      <c r="E30" s="402"/>
      <c r="F30" s="402"/>
      <c r="G30" s="402"/>
      <c r="H30" s="402"/>
      <c r="I30" s="30"/>
      <c r="J30" s="566" t="s">
        <v>442</v>
      </c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6"/>
      <c r="AT30" s="566"/>
      <c r="AU30" s="566"/>
      <c r="AV30" s="566"/>
      <c r="AW30" s="567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5"/>
      <c r="CV30" s="545"/>
      <c r="CW30" s="545"/>
      <c r="CX30" s="545"/>
      <c r="CY30" s="545"/>
      <c r="CZ30" s="545"/>
      <c r="DA30" s="545"/>
      <c r="DB30" s="545"/>
      <c r="DC30" s="545"/>
      <c r="DD30" s="545"/>
      <c r="DE30" s="545"/>
      <c r="DF30" s="545"/>
      <c r="DG30" s="545"/>
      <c r="DH30" s="545"/>
      <c r="DI30" s="545"/>
      <c r="DJ30" s="545"/>
      <c r="DK30" s="545"/>
      <c r="DL30" s="545"/>
      <c r="DM30" s="545"/>
      <c r="DN30" s="545"/>
      <c r="DO30" s="545"/>
      <c r="DP30" s="545"/>
      <c r="DQ30" s="545"/>
      <c r="DR30" s="545"/>
      <c r="DS30" s="545"/>
      <c r="DT30" s="545"/>
      <c r="DU30" s="545"/>
      <c r="DV30" s="545"/>
      <c r="DW30" s="545"/>
      <c r="DX30" s="545"/>
      <c r="DY30" s="545"/>
      <c r="DZ30" s="545"/>
      <c r="EA30" s="545"/>
      <c r="EB30" s="545"/>
      <c r="EC30" s="545"/>
      <c r="ED30" s="545"/>
      <c r="EE30" s="545"/>
      <c r="EF30" s="545"/>
      <c r="EG30" s="545"/>
      <c r="EH30" s="545"/>
      <c r="EI30" s="545"/>
      <c r="EJ30" s="545"/>
      <c r="EK30" s="545"/>
      <c r="EL30" s="545"/>
      <c r="EM30" s="545"/>
      <c r="EN30" s="545"/>
      <c r="EO30" s="545"/>
      <c r="EP30" s="545"/>
      <c r="EQ30" s="545"/>
      <c r="ER30" s="545"/>
      <c r="ES30" s="545"/>
      <c r="ET30" s="545"/>
      <c r="EU30" s="545"/>
      <c r="EV30" s="545"/>
      <c r="EW30" s="545"/>
      <c r="EX30" s="545"/>
      <c r="EY30" s="545"/>
      <c r="EZ30" s="545"/>
      <c r="FA30" s="545"/>
      <c r="FB30" s="545"/>
      <c r="FC30" s="545"/>
      <c r="FD30" s="545"/>
      <c r="FE30" s="545"/>
    </row>
    <row r="31" spans="1:161" s="24" customFormat="1" ht="30" customHeight="1">
      <c r="A31" s="402" t="s">
        <v>453</v>
      </c>
      <c r="B31" s="402"/>
      <c r="C31" s="402"/>
      <c r="D31" s="402"/>
      <c r="E31" s="402"/>
      <c r="F31" s="402"/>
      <c r="G31" s="402"/>
      <c r="H31" s="402"/>
      <c r="I31" s="30"/>
      <c r="J31" s="403" t="s">
        <v>443</v>
      </c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3"/>
      <c r="AX31" s="545"/>
      <c r="AY31" s="545"/>
      <c r="AZ31" s="545"/>
      <c r="BA31" s="545"/>
      <c r="BB31" s="545"/>
      <c r="BC31" s="545"/>
      <c r="BD31" s="545"/>
      <c r="BE31" s="545"/>
      <c r="BF31" s="545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5"/>
      <c r="BV31" s="545"/>
      <c r="BW31" s="545"/>
      <c r="BX31" s="545"/>
      <c r="BY31" s="545"/>
      <c r="BZ31" s="545"/>
      <c r="CA31" s="545"/>
      <c r="CB31" s="545"/>
      <c r="CC31" s="545"/>
      <c r="CD31" s="545"/>
      <c r="CE31" s="545"/>
      <c r="CF31" s="545"/>
      <c r="CG31" s="545"/>
      <c r="CH31" s="545"/>
      <c r="CI31" s="545"/>
      <c r="CJ31" s="545"/>
      <c r="CK31" s="545"/>
      <c r="CL31" s="545"/>
      <c r="CM31" s="545"/>
      <c r="CN31" s="545"/>
      <c r="CO31" s="545"/>
      <c r="CP31" s="545"/>
      <c r="CQ31" s="545"/>
      <c r="CR31" s="545"/>
      <c r="CS31" s="545"/>
      <c r="CT31" s="545"/>
      <c r="CU31" s="545"/>
      <c r="CV31" s="545"/>
      <c r="CW31" s="545"/>
      <c r="CX31" s="545"/>
      <c r="CY31" s="545"/>
      <c r="CZ31" s="545"/>
      <c r="DA31" s="545"/>
      <c r="DB31" s="545"/>
      <c r="DC31" s="545"/>
      <c r="DD31" s="545"/>
      <c r="DE31" s="545"/>
      <c r="DF31" s="545"/>
      <c r="DG31" s="545"/>
      <c r="DH31" s="545"/>
      <c r="DI31" s="545"/>
      <c r="DJ31" s="545"/>
      <c r="DK31" s="545"/>
      <c r="DL31" s="545"/>
      <c r="DM31" s="545"/>
      <c r="DN31" s="545"/>
      <c r="DO31" s="545"/>
      <c r="DP31" s="545"/>
      <c r="DQ31" s="545"/>
      <c r="DR31" s="545"/>
      <c r="DS31" s="545"/>
      <c r="DT31" s="545"/>
      <c r="DU31" s="545"/>
      <c r="DV31" s="545"/>
      <c r="DW31" s="545"/>
      <c r="DX31" s="545"/>
      <c r="DY31" s="545"/>
      <c r="DZ31" s="545"/>
      <c r="EA31" s="545"/>
      <c r="EB31" s="545"/>
      <c r="EC31" s="545"/>
      <c r="ED31" s="545"/>
      <c r="EE31" s="545"/>
      <c r="EF31" s="545"/>
      <c r="EG31" s="545"/>
      <c r="EH31" s="545"/>
      <c r="EI31" s="545"/>
      <c r="EJ31" s="545"/>
      <c r="EK31" s="545"/>
      <c r="EL31" s="545"/>
      <c r="EM31" s="545"/>
      <c r="EN31" s="545"/>
      <c r="EO31" s="545"/>
      <c r="EP31" s="545"/>
      <c r="EQ31" s="545"/>
      <c r="ER31" s="545"/>
      <c r="ES31" s="545"/>
      <c r="ET31" s="545"/>
      <c r="EU31" s="545"/>
      <c r="EV31" s="545"/>
      <c r="EW31" s="545"/>
      <c r="EX31" s="545"/>
      <c r="EY31" s="545"/>
      <c r="EZ31" s="545"/>
      <c r="FA31" s="545"/>
      <c r="FB31" s="545"/>
      <c r="FC31" s="545"/>
      <c r="FD31" s="545"/>
      <c r="FE31" s="545"/>
    </row>
    <row r="32" spans="1:161" s="24" customFormat="1" ht="15">
      <c r="A32" s="402"/>
      <c r="B32" s="402"/>
      <c r="C32" s="402"/>
      <c r="D32" s="402"/>
      <c r="E32" s="402"/>
      <c r="F32" s="402"/>
      <c r="G32" s="402"/>
      <c r="H32" s="402"/>
      <c r="I32" s="30"/>
      <c r="J32" s="566" t="s">
        <v>412</v>
      </c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66"/>
      <c r="AV32" s="566"/>
      <c r="AW32" s="566"/>
      <c r="AX32" s="408">
        <f>AX28</f>
        <v>1719.4773858244596</v>
      </c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5"/>
      <c r="CV32" s="545"/>
      <c r="CW32" s="545"/>
      <c r="CX32" s="545"/>
      <c r="CY32" s="545"/>
      <c r="CZ32" s="545"/>
      <c r="DA32" s="545"/>
      <c r="DB32" s="408">
        <f>DB28</f>
        <v>1789.4026409900794</v>
      </c>
      <c r="DC32" s="545"/>
      <c r="DD32" s="545"/>
      <c r="DE32" s="545"/>
      <c r="DF32" s="545"/>
      <c r="DG32" s="545"/>
      <c r="DH32" s="545"/>
      <c r="DI32" s="545"/>
      <c r="DJ32" s="545"/>
      <c r="DK32" s="545"/>
      <c r="DL32" s="545"/>
      <c r="DM32" s="545"/>
      <c r="DN32" s="545"/>
      <c r="DO32" s="545"/>
      <c r="DP32" s="545"/>
      <c r="DQ32" s="545"/>
      <c r="DR32" s="545"/>
      <c r="DS32" s="545"/>
      <c r="DT32" s="545"/>
      <c r="DU32" s="545"/>
      <c r="DV32" s="545"/>
      <c r="DW32" s="545"/>
      <c r="DX32" s="545"/>
      <c r="DY32" s="545"/>
      <c r="DZ32" s="545"/>
      <c r="EA32" s="545"/>
      <c r="EB32" s="545"/>
      <c r="EC32" s="545"/>
      <c r="ED32" s="545"/>
      <c r="EE32" s="545"/>
      <c r="EF32" s="545"/>
      <c r="EG32" s="545"/>
      <c r="EH32" s="545"/>
      <c r="EI32" s="545"/>
      <c r="EJ32" s="545"/>
      <c r="EK32" s="545"/>
      <c r="EL32" s="545"/>
      <c r="EM32" s="545"/>
      <c r="EN32" s="545"/>
      <c r="EO32" s="545"/>
      <c r="EP32" s="545"/>
      <c r="EQ32" s="545"/>
      <c r="ER32" s="545"/>
      <c r="ES32" s="545"/>
      <c r="ET32" s="545"/>
      <c r="EU32" s="545"/>
      <c r="EV32" s="545"/>
      <c r="EW32" s="545"/>
      <c r="EX32" s="545"/>
      <c r="EY32" s="545"/>
      <c r="EZ32" s="545"/>
      <c r="FA32" s="545"/>
      <c r="FB32" s="545"/>
      <c r="FC32" s="545"/>
      <c r="FD32" s="545"/>
      <c r="FE32" s="545"/>
    </row>
    <row r="33" spans="1:161" s="24" customFormat="1" ht="16.5" customHeight="1" hidden="1">
      <c r="A33" s="402"/>
      <c r="B33" s="402"/>
      <c r="C33" s="402"/>
      <c r="D33" s="402"/>
      <c r="E33" s="402"/>
      <c r="F33" s="402"/>
      <c r="G33" s="402"/>
      <c r="H33" s="402"/>
      <c r="I33" s="30"/>
      <c r="J33" s="566" t="s">
        <v>413</v>
      </c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6"/>
      <c r="AS33" s="566"/>
      <c r="AT33" s="566"/>
      <c r="AU33" s="566"/>
      <c r="AV33" s="566"/>
      <c r="AW33" s="566"/>
      <c r="AX33" s="545"/>
      <c r="AY33" s="545"/>
      <c r="AZ33" s="545"/>
      <c r="BA33" s="545"/>
      <c r="BB33" s="545"/>
      <c r="BC33" s="545"/>
      <c r="BD33" s="545"/>
      <c r="BE33" s="545"/>
      <c r="BF33" s="545"/>
      <c r="BG33" s="545"/>
      <c r="BH33" s="545"/>
      <c r="BI33" s="545"/>
      <c r="BJ33" s="545"/>
      <c r="BK33" s="545"/>
      <c r="BL33" s="545"/>
      <c r="BM33" s="545"/>
      <c r="BN33" s="545"/>
      <c r="BO33" s="545"/>
      <c r="BP33" s="545"/>
      <c r="BQ33" s="545"/>
      <c r="BR33" s="545"/>
      <c r="BS33" s="545"/>
      <c r="BT33" s="545"/>
      <c r="BU33" s="545"/>
      <c r="BV33" s="545"/>
      <c r="BW33" s="545"/>
      <c r="BX33" s="545"/>
      <c r="BY33" s="545"/>
      <c r="BZ33" s="545"/>
      <c r="CA33" s="545"/>
      <c r="CB33" s="545"/>
      <c r="CC33" s="545"/>
      <c r="CD33" s="545"/>
      <c r="CE33" s="545"/>
      <c r="CF33" s="545"/>
      <c r="CG33" s="545"/>
      <c r="CH33" s="545"/>
      <c r="CI33" s="545"/>
      <c r="CJ33" s="545"/>
      <c r="CK33" s="545"/>
      <c r="CL33" s="545"/>
      <c r="CM33" s="545"/>
      <c r="CN33" s="545"/>
      <c r="CO33" s="545"/>
      <c r="CP33" s="545"/>
      <c r="CQ33" s="545"/>
      <c r="CR33" s="545"/>
      <c r="CS33" s="545"/>
      <c r="CT33" s="545"/>
      <c r="CU33" s="545"/>
      <c r="CV33" s="545"/>
      <c r="CW33" s="545"/>
      <c r="CX33" s="545"/>
      <c r="CY33" s="545"/>
      <c r="CZ33" s="545"/>
      <c r="DA33" s="545"/>
      <c r="DB33" s="545"/>
      <c r="DC33" s="545"/>
      <c r="DD33" s="545"/>
      <c r="DE33" s="545"/>
      <c r="DF33" s="545"/>
      <c r="DG33" s="545"/>
      <c r="DH33" s="545"/>
      <c r="DI33" s="545"/>
      <c r="DJ33" s="545"/>
      <c r="DK33" s="545"/>
      <c r="DL33" s="545"/>
      <c r="DM33" s="545"/>
      <c r="DN33" s="545"/>
      <c r="DO33" s="545"/>
      <c r="DP33" s="545"/>
      <c r="DQ33" s="545"/>
      <c r="DR33" s="545"/>
      <c r="DS33" s="545"/>
      <c r="DT33" s="545"/>
      <c r="DU33" s="545"/>
      <c r="DV33" s="545"/>
      <c r="DW33" s="545"/>
      <c r="DX33" s="545"/>
      <c r="DY33" s="545"/>
      <c r="DZ33" s="545"/>
      <c r="EA33" s="545"/>
      <c r="EB33" s="545"/>
      <c r="EC33" s="545"/>
      <c r="ED33" s="545"/>
      <c r="EE33" s="545"/>
      <c r="EF33" s="545"/>
      <c r="EG33" s="545"/>
      <c r="EH33" s="545"/>
      <c r="EI33" s="545"/>
      <c r="EJ33" s="545"/>
      <c r="EK33" s="545"/>
      <c r="EL33" s="545"/>
      <c r="EM33" s="545"/>
      <c r="EN33" s="545"/>
      <c r="EO33" s="545"/>
      <c r="EP33" s="545"/>
      <c r="EQ33" s="545"/>
      <c r="ER33" s="545"/>
      <c r="ES33" s="545"/>
      <c r="ET33" s="545"/>
      <c r="EU33" s="545"/>
      <c r="EV33" s="545"/>
      <c r="EW33" s="545"/>
      <c r="EX33" s="545"/>
      <c r="EY33" s="545"/>
      <c r="EZ33" s="545"/>
      <c r="FA33" s="545"/>
      <c r="FB33" s="545"/>
      <c r="FC33" s="545"/>
      <c r="FD33" s="545"/>
      <c r="FE33" s="545"/>
    </row>
    <row r="34" spans="1:161" s="24" customFormat="1" ht="16.5" customHeight="1" hidden="1">
      <c r="A34" s="402"/>
      <c r="B34" s="402"/>
      <c r="C34" s="402"/>
      <c r="D34" s="402"/>
      <c r="E34" s="402"/>
      <c r="F34" s="402"/>
      <c r="G34" s="402"/>
      <c r="H34" s="402"/>
      <c r="I34" s="30"/>
      <c r="J34" s="566" t="s">
        <v>414</v>
      </c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66"/>
      <c r="AB34" s="566"/>
      <c r="AC34" s="566"/>
      <c r="AD34" s="566"/>
      <c r="AE34" s="566"/>
      <c r="AF34" s="566"/>
      <c r="AG34" s="566"/>
      <c r="AH34" s="566"/>
      <c r="AI34" s="566"/>
      <c r="AJ34" s="566"/>
      <c r="AK34" s="566"/>
      <c r="AL34" s="566"/>
      <c r="AM34" s="566"/>
      <c r="AN34" s="566"/>
      <c r="AO34" s="566"/>
      <c r="AP34" s="566"/>
      <c r="AQ34" s="566"/>
      <c r="AR34" s="566"/>
      <c r="AS34" s="566"/>
      <c r="AT34" s="566"/>
      <c r="AU34" s="566"/>
      <c r="AV34" s="566"/>
      <c r="AW34" s="566"/>
      <c r="AX34" s="545"/>
      <c r="AY34" s="545"/>
      <c r="AZ34" s="545"/>
      <c r="BA34" s="545"/>
      <c r="BB34" s="545"/>
      <c r="BC34" s="545"/>
      <c r="BD34" s="545"/>
      <c r="BE34" s="545"/>
      <c r="BF34" s="545"/>
      <c r="BG34" s="545"/>
      <c r="BH34" s="545"/>
      <c r="BI34" s="545"/>
      <c r="BJ34" s="545"/>
      <c r="BK34" s="545"/>
      <c r="BL34" s="545"/>
      <c r="BM34" s="545"/>
      <c r="BN34" s="545"/>
      <c r="BO34" s="545"/>
      <c r="BP34" s="545"/>
      <c r="BQ34" s="545"/>
      <c r="BR34" s="545"/>
      <c r="BS34" s="545"/>
      <c r="BT34" s="545"/>
      <c r="BU34" s="545"/>
      <c r="BV34" s="545"/>
      <c r="BW34" s="545"/>
      <c r="BX34" s="545"/>
      <c r="BY34" s="545"/>
      <c r="BZ34" s="545"/>
      <c r="CA34" s="545"/>
      <c r="CB34" s="545"/>
      <c r="CC34" s="545"/>
      <c r="CD34" s="545"/>
      <c r="CE34" s="545"/>
      <c r="CF34" s="545"/>
      <c r="CG34" s="545"/>
      <c r="CH34" s="545"/>
      <c r="CI34" s="545"/>
      <c r="CJ34" s="545"/>
      <c r="CK34" s="545"/>
      <c r="CL34" s="545"/>
      <c r="CM34" s="545"/>
      <c r="CN34" s="545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5"/>
      <c r="DA34" s="545"/>
      <c r="DB34" s="545"/>
      <c r="DC34" s="545"/>
      <c r="DD34" s="545"/>
      <c r="DE34" s="545"/>
      <c r="DF34" s="545"/>
      <c r="DG34" s="545"/>
      <c r="DH34" s="545"/>
      <c r="DI34" s="545"/>
      <c r="DJ34" s="545"/>
      <c r="DK34" s="545"/>
      <c r="DL34" s="545"/>
      <c r="DM34" s="545"/>
      <c r="DN34" s="545"/>
      <c r="DO34" s="545"/>
      <c r="DP34" s="545"/>
      <c r="DQ34" s="545"/>
      <c r="DR34" s="545"/>
      <c r="DS34" s="545"/>
      <c r="DT34" s="545"/>
      <c r="DU34" s="545"/>
      <c r="DV34" s="545"/>
      <c r="DW34" s="545"/>
      <c r="DX34" s="545"/>
      <c r="DY34" s="545"/>
      <c r="DZ34" s="545"/>
      <c r="EA34" s="545"/>
      <c r="EB34" s="545"/>
      <c r="EC34" s="545"/>
      <c r="ED34" s="545"/>
      <c r="EE34" s="545"/>
      <c r="EF34" s="545"/>
      <c r="EG34" s="545"/>
      <c r="EH34" s="545"/>
      <c r="EI34" s="545"/>
      <c r="EJ34" s="545"/>
      <c r="EK34" s="545"/>
      <c r="EL34" s="545"/>
      <c r="EM34" s="545"/>
      <c r="EN34" s="545"/>
      <c r="EO34" s="545"/>
      <c r="EP34" s="545"/>
      <c r="EQ34" s="545"/>
      <c r="ER34" s="545"/>
      <c r="ES34" s="545"/>
      <c r="ET34" s="545"/>
      <c r="EU34" s="545"/>
      <c r="EV34" s="545"/>
      <c r="EW34" s="545"/>
      <c r="EX34" s="545"/>
      <c r="EY34" s="545"/>
      <c r="EZ34" s="545"/>
      <c r="FA34" s="545"/>
      <c r="FB34" s="545"/>
      <c r="FC34" s="545"/>
      <c r="FD34" s="545"/>
      <c r="FE34" s="545"/>
    </row>
    <row r="35" spans="1:161" s="24" customFormat="1" ht="16.5" customHeight="1" hidden="1">
      <c r="A35" s="402"/>
      <c r="B35" s="402"/>
      <c r="C35" s="402"/>
      <c r="D35" s="402"/>
      <c r="E35" s="402"/>
      <c r="F35" s="402"/>
      <c r="G35" s="402"/>
      <c r="H35" s="402"/>
      <c r="I35" s="30"/>
      <c r="J35" s="566" t="s">
        <v>415</v>
      </c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566"/>
      <c r="AR35" s="566"/>
      <c r="AS35" s="566"/>
      <c r="AT35" s="566"/>
      <c r="AU35" s="566"/>
      <c r="AV35" s="566"/>
      <c r="AW35" s="566"/>
      <c r="AX35" s="545"/>
      <c r="AY35" s="545"/>
      <c r="AZ35" s="545"/>
      <c r="BA35" s="545"/>
      <c r="BB35" s="545"/>
      <c r="BC35" s="545"/>
      <c r="BD35" s="545"/>
      <c r="BE35" s="545"/>
      <c r="BF35" s="545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545"/>
      <c r="BR35" s="545"/>
      <c r="BS35" s="545"/>
      <c r="BT35" s="545"/>
      <c r="BU35" s="545"/>
      <c r="BV35" s="545"/>
      <c r="BW35" s="545"/>
      <c r="BX35" s="545"/>
      <c r="BY35" s="545"/>
      <c r="BZ35" s="545"/>
      <c r="CA35" s="545"/>
      <c r="CB35" s="545"/>
      <c r="CC35" s="545"/>
      <c r="CD35" s="545"/>
      <c r="CE35" s="545"/>
      <c r="CF35" s="545"/>
      <c r="CG35" s="545"/>
      <c r="CH35" s="545"/>
      <c r="CI35" s="545"/>
      <c r="CJ35" s="545"/>
      <c r="CK35" s="545"/>
      <c r="CL35" s="545"/>
      <c r="CM35" s="545"/>
      <c r="CN35" s="545"/>
      <c r="CO35" s="545"/>
      <c r="CP35" s="545"/>
      <c r="CQ35" s="545"/>
      <c r="CR35" s="545"/>
      <c r="CS35" s="545"/>
      <c r="CT35" s="545"/>
      <c r="CU35" s="545"/>
      <c r="CV35" s="545"/>
      <c r="CW35" s="545"/>
      <c r="CX35" s="545"/>
      <c r="CY35" s="545"/>
      <c r="CZ35" s="545"/>
      <c r="DA35" s="545"/>
      <c r="DB35" s="545"/>
      <c r="DC35" s="545"/>
      <c r="DD35" s="545"/>
      <c r="DE35" s="545"/>
      <c r="DF35" s="545"/>
      <c r="DG35" s="545"/>
      <c r="DH35" s="545"/>
      <c r="DI35" s="545"/>
      <c r="DJ35" s="545"/>
      <c r="DK35" s="545"/>
      <c r="DL35" s="545"/>
      <c r="DM35" s="545"/>
      <c r="DN35" s="545"/>
      <c r="DO35" s="545"/>
      <c r="DP35" s="545"/>
      <c r="DQ35" s="545"/>
      <c r="DR35" s="545"/>
      <c r="DS35" s="545"/>
      <c r="DT35" s="545"/>
      <c r="DU35" s="545"/>
      <c r="DV35" s="545"/>
      <c r="DW35" s="545"/>
      <c r="DX35" s="545"/>
      <c r="DY35" s="545"/>
      <c r="DZ35" s="545"/>
      <c r="EA35" s="545"/>
      <c r="EB35" s="545"/>
      <c r="EC35" s="545"/>
      <c r="ED35" s="545"/>
      <c r="EE35" s="545"/>
      <c r="EF35" s="545"/>
      <c r="EG35" s="545"/>
      <c r="EH35" s="545"/>
      <c r="EI35" s="545"/>
      <c r="EJ35" s="545"/>
      <c r="EK35" s="545"/>
      <c r="EL35" s="545"/>
      <c r="EM35" s="545"/>
      <c r="EN35" s="545"/>
      <c r="EO35" s="545"/>
      <c r="EP35" s="545"/>
      <c r="EQ35" s="545"/>
      <c r="ER35" s="545"/>
      <c r="ES35" s="545"/>
      <c r="ET35" s="545"/>
      <c r="EU35" s="545"/>
      <c r="EV35" s="545"/>
      <c r="EW35" s="545"/>
      <c r="EX35" s="545"/>
      <c r="EY35" s="545"/>
      <c r="EZ35" s="545"/>
      <c r="FA35" s="545"/>
      <c r="FB35" s="545"/>
      <c r="FC35" s="545"/>
      <c r="FD35" s="545"/>
      <c r="FE35" s="545"/>
    </row>
    <row r="36" spans="1:161" s="24" customFormat="1" ht="16.5" customHeight="1" hidden="1">
      <c r="A36" s="402"/>
      <c r="B36" s="402"/>
      <c r="C36" s="402"/>
      <c r="D36" s="402"/>
      <c r="E36" s="402"/>
      <c r="F36" s="402"/>
      <c r="G36" s="402"/>
      <c r="H36" s="402"/>
      <c r="I36" s="30"/>
      <c r="J36" s="566" t="s">
        <v>416</v>
      </c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566"/>
      <c r="AR36" s="566"/>
      <c r="AS36" s="566"/>
      <c r="AT36" s="566"/>
      <c r="AU36" s="566"/>
      <c r="AV36" s="566"/>
      <c r="AW36" s="566"/>
      <c r="AX36" s="545"/>
      <c r="AY36" s="545"/>
      <c r="AZ36" s="545"/>
      <c r="BA36" s="545"/>
      <c r="BB36" s="545"/>
      <c r="BC36" s="545"/>
      <c r="BD36" s="545"/>
      <c r="BE36" s="545"/>
      <c r="BF36" s="545"/>
      <c r="BG36" s="545"/>
      <c r="BH36" s="545"/>
      <c r="BI36" s="545"/>
      <c r="BJ36" s="545"/>
      <c r="BK36" s="545"/>
      <c r="BL36" s="545"/>
      <c r="BM36" s="545"/>
      <c r="BN36" s="545"/>
      <c r="BO36" s="545"/>
      <c r="BP36" s="545"/>
      <c r="BQ36" s="545"/>
      <c r="BR36" s="545"/>
      <c r="BS36" s="545"/>
      <c r="BT36" s="545"/>
      <c r="BU36" s="545"/>
      <c r="BV36" s="545"/>
      <c r="BW36" s="545"/>
      <c r="BX36" s="545"/>
      <c r="BY36" s="545"/>
      <c r="BZ36" s="545"/>
      <c r="CA36" s="545"/>
      <c r="CB36" s="545"/>
      <c r="CC36" s="545"/>
      <c r="CD36" s="545"/>
      <c r="CE36" s="545"/>
      <c r="CF36" s="545"/>
      <c r="CG36" s="545"/>
      <c r="CH36" s="545"/>
      <c r="CI36" s="545"/>
      <c r="CJ36" s="545"/>
      <c r="CK36" s="545"/>
      <c r="CL36" s="545"/>
      <c r="CM36" s="545"/>
      <c r="CN36" s="545"/>
      <c r="CO36" s="545"/>
      <c r="CP36" s="545"/>
      <c r="CQ36" s="545"/>
      <c r="CR36" s="545"/>
      <c r="CS36" s="545"/>
      <c r="CT36" s="545"/>
      <c r="CU36" s="545"/>
      <c r="CV36" s="545"/>
      <c r="CW36" s="545"/>
      <c r="CX36" s="545"/>
      <c r="CY36" s="545"/>
      <c r="CZ36" s="545"/>
      <c r="DA36" s="545"/>
      <c r="DB36" s="545"/>
      <c r="DC36" s="545"/>
      <c r="DD36" s="545"/>
      <c r="DE36" s="545"/>
      <c r="DF36" s="545"/>
      <c r="DG36" s="545"/>
      <c r="DH36" s="545"/>
      <c r="DI36" s="545"/>
      <c r="DJ36" s="545"/>
      <c r="DK36" s="545"/>
      <c r="DL36" s="545"/>
      <c r="DM36" s="545"/>
      <c r="DN36" s="545"/>
      <c r="DO36" s="545"/>
      <c r="DP36" s="545"/>
      <c r="DQ36" s="545"/>
      <c r="DR36" s="545"/>
      <c r="DS36" s="545"/>
      <c r="DT36" s="545"/>
      <c r="DU36" s="545"/>
      <c r="DV36" s="545"/>
      <c r="DW36" s="545"/>
      <c r="DX36" s="545"/>
      <c r="DY36" s="545"/>
      <c r="DZ36" s="545"/>
      <c r="EA36" s="545"/>
      <c r="EB36" s="545"/>
      <c r="EC36" s="545"/>
      <c r="ED36" s="545"/>
      <c r="EE36" s="545"/>
      <c r="EF36" s="545"/>
      <c r="EG36" s="545"/>
      <c r="EH36" s="545"/>
      <c r="EI36" s="545"/>
      <c r="EJ36" s="545"/>
      <c r="EK36" s="545"/>
      <c r="EL36" s="545"/>
      <c r="EM36" s="545"/>
      <c r="EN36" s="545"/>
      <c r="EO36" s="545"/>
      <c r="EP36" s="545"/>
      <c r="EQ36" s="545"/>
      <c r="ER36" s="545"/>
      <c r="ES36" s="545"/>
      <c r="ET36" s="545"/>
      <c r="EU36" s="545"/>
      <c r="EV36" s="545"/>
      <c r="EW36" s="545"/>
      <c r="EX36" s="545"/>
      <c r="EY36" s="545"/>
      <c r="EZ36" s="545"/>
      <c r="FA36" s="545"/>
      <c r="FB36" s="545"/>
      <c r="FC36" s="545"/>
      <c r="FD36" s="545"/>
      <c r="FE36" s="545"/>
    </row>
    <row r="37" spans="1:161" s="24" customFormat="1" ht="15" hidden="1">
      <c r="A37" s="402"/>
      <c r="B37" s="402"/>
      <c r="C37" s="402"/>
      <c r="D37" s="402"/>
      <c r="E37" s="402"/>
      <c r="F37" s="402"/>
      <c r="G37" s="402"/>
      <c r="H37" s="402"/>
      <c r="I37" s="30"/>
      <c r="J37" s="566" t="s">
        <v>417</v>
      </c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  <c r="AM37" s="566"/>
      <c r="AN37" s="566"/>
      <c r="AO37" s="566"/>
      <c r="AP37" s="566"/>
      <c r="AQ37" s="566"/>
      <c r="AR37" s="566"/>
      <c r="AS37" s="566"/>
      <c r="AT37" s="566"/>
      <c r="AU37" s="566"/>
      <c r="AV37" s="566"/>
      <c r="AW37" s="566"/>
      <c r="AX37" s="545"/>
      <c r="AY37" s="545"/>
      <c r="AZ37" s="545"/>
      <c r="BA37" s="545"/>
      <c r="BB37" s="545"/>
      <c r="BC37" s="545"/>
      <c r="BD37" s="545"/>
      <c r="BE37" s="545"/>
      <c r="BF37" s="545"/>
      <c r="BG37" s="545"/>
      <c r="BH37" s="545"/>
      <c r="BI37" s="545"/>
      <c r="BJ37" s="545"/>
      <c r="BK37" s="545"/>
      <c r="BL37" s="545"/>
      <c r="BM37" s="545"/>
      <c r="BN37" s="545"/>
      <c r="BO37" s="545"/>
      <c r="BP37" s="545"/>
      <c r="BQ37" s="545"/>
      <c r="BR37" s="545"/>
      <c r="BS37" s="545"/>
      <c r="BT37" s="545"/>
      <c r="BU37" s="545"/>
      <c r="BV37" s="545"/>
      <c r="BW37" s="545"/>
      <c r="BX37" s="545"/>
      <c r="BY37" s="545"/>
      <c r="BZ37" s="545"/>
      <c r="CA37" s="545"/>
      <c r="CB37" s="545"/>
      <c r="CC37" s="545"/>
      <c r="CD37" s="545"/>
      <c r="CE37" s="545"/>
      <c r="CF37" s="545"/>
      <c r="CG37" s="545"/>
      <c r="CH37" s="545"/>
      <c r="CI37" s="545"/>
      <c r="CJ37" s="545"/>
      <c r="CK37" s="545"/>
      <c r="CL37" s="545"/>
      <c r="CM37" s="545"/>
      <c r="CN37" s="545"/>
      <c r="CO37" s="545"/>
      <c r="CP37" s="545"/>
      <c r="CQ37" s="545"/>
      <c r="CR37" s="545"/>
      <c r="CS37" s="545"/>
      <c r="CT37" s="545"/>
      <c r="CU37" s="545"/>
      <c r="CV37" s="545"/>
      <c r="CW37" s="545"/>
      <c r="CX37" s="545"/>
      <c r="CY37" s="545"/>
      <c r="CZ37" s="545"/>
      <c r="DA37" s="545"/>
      <c r="DB37" s="545"/>
      <c r="DC37" s="545"/>
      <c r="DD37" s="545"/>
      <c r="DE37" s="545"/>
      <c r="DF37" s="545"/>
      <c r="DG37" s="545"/>
      <c r="DH37" s="545"/>
      <c r="DI37" s="545"/>
      <c r="DJ37" s="545"/>
      <c r="DK37" s="545"/>
      <c r="DL37" s="545"/>
      <c r="DM37" s="545"/>
      <c r="DN37" s="545"/>
      <c r="DO37" s="545"/>
      <c r="DP37" s="545"/>
      <c r="DQ37" s="545"/>
      <c r="DR37" s="545"/>
      <c r="DS37" s="545"/>
      <c r="DT37" s="545"/>
      <c r="DU37" s="545"/>
      <c r="DV37" s="545"/>
      <c r="DW37" s="545"/>
      <c r="DX37" s="545"/>
      <c r="DY37" s="545"/>
      <c r="DZ37" s="545"/>
      <c r="EA37" s="545"/>
      <c r="EB37" s="545"/>
      <c r="EC37" s="545"/>
      <c r="ED37" s="545"/>
      <c r="EE37" s="545"/>
      <c r="EF37" s="545"/>
      <c r="EG37" s="545"/>
      <c r="EH37" s="545"/>
      <c r="EI37" s="545"/>
      <c r="EJ37" s="545"/>
      <c r="EK37" s="545"/>
      <c r="EL37" s="545"/>
      <c r="EM37" s="545"/>
      <c r="EN37" s="545"/>
      <c r="EO37" s="545"/>
      <c r="EP37" s="545"/>
      <c r="EQ37" s="545"/>
      <c r="ER37" s="545"/>
      <c r="ES37" s="545"/>
      <c r="ET37" s="545"/>
      <c r="EU37" s="545"/>
      <c r="EV37" s="545"/>
      <c r="EW37" s="545"/>
      <c r="EX37" s="545"/>
      <c r="EY37" s="545"/>
      <c r="EZ37" s="545"/>
      <c r="FA37" s="545"/>
      <c r="FB37" s="545"/>
      <c r="FC37" s="545"/>
      <c r="FD37" s="545"/>
      <c r="FE37" s="545"/>
    </row>
    <row r="38" spans="1:161" s="24" customFormat="1" ht="44.25" customHeight="1">
      <c r="A38" s="402" t="s">
        <v>221</v>
      </c>
      <c r="B38" s="402"/>
      <c r="C38" s="402"/>
      <c r="D38" s="402"/>
      <c r="E38" s="402"/>
      <c r="F38" s="402"/>
      <c r="G38" s="402"/>
      <c r="H38" s="402"/>
      <c r="I38" s="30"/>
      <c r="J38" s="566" t="s">
        <v>448</v>
      </c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  <c r="AM38" s="566"/>
      <c r="AN38" s="566"/>
      <c r="AO38" s="566"/>
      <c r="AP38" s="566"/>
      <c r="AQ38" s="566"/>
      <c r="AR38" s="566"/>
      <c r="AS38" s="566"/>
      <c r="AT38" s="566"/>
      <c r="AU38" s="566"/>
      <c r="AV38" s="566"/>
      <c r="AW38" s="567"/>
      <c r="AX38" s="545"/>
      <c r="AY38" s="545"/>
      <c r="AZ38" s="545"/>
      <c r="BA38" s="545"/>
      <c r="BB38" s="545"/>
      <c r="BC38" s="545"/>
      <c r="BD38" s="545"/>
      <c r="BE38" s="545"/>
      <c r="BF38" s="545"/>
      <c r="BG38" s="545"/>
      <c r="BH38" s="545"/>
      <c r="BI38" s="545"/>
      <c r="BJ38" s="545"/>
      <c r="BK38" s="545"/>
      <c r="BL38" s="545"/>
      <c r="BM38" s="545"/>
      <c r="BN38" s="545"/>
      <c r="BO38" s="545"/>
      <c r="BP38" s="545"/>
      <c r="BQ38" s="545"/>
      <c r="BR38" s="545"/>
      <c r="BS38" s="545"/>
      <c r="BT38" s="545"/>
      <c r="BU38" s="545"/>
      <c r="BV38" s="545"/>
      <c r="BW38" s="545"/>
      <c r="BX38" s="545"/>
      <c r="BY38" s="545"/>
      <c r="BZ38" s="545"/>
      <c r="CA38" s="545"/>
      <c r="CB38" s="545"/>
      <c r="CC38" s="545"/>
      <c r="CD38" s="545"/>
      <c r="CE38" s="545"/>
      <c r="CF38" s="545"/>
      <c r="CG38" s="545"/>
      <c r="CH38" s="545"/>
      <c r="CI38" s="545"/>
      <c r="CJ38" s="545"/>
      <c r="CK38" s="545"/>
      <c r="CL38" s="545"/>
      <c r="CM38" s="545"/>
      <c r="CN38" s="545"/>
      <c r="CO38" s="545"/>
      <c r="CP38" s="545"/>
      <c r="CQ38" s="545"/>
      <c r="CR38" s="545"/>
      <c r="CS38" s="545"/>
      <c r="CT38" s="545"/>
      <c r="CU38" s="545"/>
      <c r="CV38" s="545"/>
      <c r="CW38" s="545"/>
      <c r="CX38" s="545"/>
      <c r="CY38" s="545"/>
      <c r="CZ38" s="545"/>
      <c r="DA38" s="545"/>
      <c r="DB38" s="545"/>
      <c r="DC38" s="545"/>
      <c r="DD38" s="545"/>
      <c r="DE38" s="545"/>
      <c r="DF38" s="545"/>
      <c r="DG38" s="545"/>
      <c r="DH38" s="545"/>
      <c r="DI38" s="545"/>
      <c r="DJ38" s="545"/>
      <c r="DK38" s="545"/>
      <c r="DL38" s="545"/>
      <c r="DM38" s="545"/>
      <c r="DN38" s="545"/>
      <c r="DO38" s="545"/>
      <c r="DP38" s="545"/>
      <c r="DQ38" s="545"/>
      <c r="DR38" s="545"/>
      <c r="DS38" s="545"/>
      <c r="DT38" s="545"/>
      <c r="DU38" s="545"/>
      <c r="DV38" s="545"/>
      <c r="DW38" s="545"/>
      <c r="DX38" s="545"/>
      <c r="DY38" s="545"/>
      <c r="DZ38" s="545"/>
      <c r="EA38" s="545"/>
      <c r="EB38" s="545"/>
      <c r="EC38" s="545"/>
      <c r="ED38" s="545"/>
      <c r="EE38" s="545"/>
      <c r="EF38" s="545"/>
      <c r="EG38" s="545"/>
      <c r="EH38" s="545"/>
      <c r="EI38" s="545"/>
      <c r="EJ38" s="545"/>
      <c r="EK38" s="545"/>
      <c r="EL38" s="545"/>
      <c r="EM38" s="545"/>
      <c r="EN38" s="545"/>
      <c r="EO38" s="545"/>
      <c r="EP38" s="545"/>
      <c r="EQ38" s="545"/>
      <c r="ER38" s="545"/>
      <c r="ES38" s="545"/>
      <c r="ET38" s="545"/>
      <c r="EU38" s="545"/>
      <c r="EV38" s="545"/>
      <c r="EW38" s="545"/>
      <c r="EX38" s="545"/>
      <c r="EY38" s="545"/>
      <c r="EZ38" s="545"/>
      <c r="FA38" s="545"/>
      <c r="FB38" s="545"/>
      <c r="FC38" s="545"/>
      <c r="FD38" s="545"/>
      <c r="FE38" s="545"/>
    </row>
    <row r="39" spans="1:161" s="24" customFormat="1" ht="60" customHeight="1">
      <c r="A39" s="402" t="s">
        <v>454</v>
      </c>
      <c r="B39" s="402"/>
      <c r="C39" s="402"/>
      <c r="D39" s="402"/>
      <c r="E39" s="402"/>
      <c r="F39" s="402"/>
      <c r="G39" s="402"/>
      <c r="H39" s="402"/>
      <c r="I39" s="30"/>
      <c r="J39" s="566" t="s">
        <v>449</v>
      </c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66"/>
      <c r="Z39" s="566"/>
      <c r="AA39" s="566"/>
      <c r="AB39" s="566"/>
      <c r="AC39" s="566"/>
      <c r="AD39" s="566"/>
      <c r="AE39" s="566"/>
      <c r="AF39" s="566"/>
      <c r="AG39" s="566"/>
      <c r="AH39" s="566"/>
      <c r="AI39" s="566"/>
      <c r="AJ39" s="566"/>
      <c r="AK39" s="566"/>
      <c r="AL39" s="566"/>
      <c r="AM39" s="566"/>
      <c r="AN39" s="566"/>
      <c r="AO39" s="566"/>
      <c r="AP39" s="566"/>
      <c r="AQ39" s="566"/>
      <c r="AR39" s="566"/>
      <c r="AS39" s="566"/>
      <c r="AT39" s="566"/>
      <c r="AU39" s="566"/>
      <c r="AV39" s="566"/>
      <c r="AW39" s="567"/>
      <c r="AX39" s="545" t="s">
        <v>275</v>
      </c>
      <c r="AY39" s="545"/>
      <c r="AZ39" s="545"/>
      <c r="BA39" s="545"/>
      <c r="BB39" s="545"/>
      <c r="BC39" s="545"/>
      <c r="BD39" s="545"/>
      <c r="BE39" s="545"/>
      <c r="BF39" s="545"/>
      <c r="BG39" s="545"/>
      <c r="BH39" s="545"/>
      <c r="BI39" s="545"/>
      <c r="BJ39" s="545"/>
      <c r="BK39" s="545"/>
      <c r="BL39" s="545"/>
      <c r="BM39" s="545"/>
      <c r="BN39" s="545"/>
      <c r="BO39" s="545"/>
      <c r="BP39" s="545"/>
      <c r="BQ39" s="545"/>
      <c r="BR39" s="545"/>
      <c r="BS39" s="545"/>
      <c r="BT39" s="545"/>
      <c r="BU39" s="545"/>
      <c r="BV39" s="545"/>
      <c r="BW39" s="545"/>
      <c r="BX39" s="545"/>
      <c r="BY39" s="545"/>
      <c r="BZ39" s="545"/>
      <c r="CA39" s="545"/>
      <c r="CB39" s="545"/>
      <c r="CC39" s="545"/>
      <c r="CD39" s="545"/>
      <c r="CE39" s="545"/>
      <c r="CF39" s="545"/>
      <c r="CG39" s="545"/>
      <c r="CH39" s="545"/>
      <c r="CI39" s="545"/>
      <c r="CJ39" s="545"/>
      <c r="CK39" s="545"/>
      <c r="CL39" s="545"/>
      <c r="CM39" s="545"/>
      <c r="CN39" s="545"/>
      <c r="CO39" s="545"/>
      <c r="CP39" s="545"/>
      <c r="CQ39" s="545"/>
      <c r="CR39" s="545"/>
      <c r="CS39" s="545"/>
      <c r="CT39" s="545"/>
      <c r="CU39" s="545"/>
      <c r="CV39" s="545"/>
      <c r="CW39" s="545"/>
      <c r="CX39" s="545"/>
      <c r="CY39" s="545"/>
      <c r="CZ39" s="545"/>
      <c r="DA39" s="545"/>
      <c r="DB39" s="545" t="s">
        <v>275</v>
      </c>
      <c r="DC39" s="545"/>
      <c r="DD39" s="545"/>
      <c r="DE39" s="545"/>
      <c r="DF39" s="545"/>
      <c r="DG39" s="545"/>
      <c r="DH39" s="545"/>
      <c r="DI39" s="545"/>
      <c r="DJ39" s="545"/>
      <c r="DK39" s="545"/>
      <c r="DL39" s="545"/>
      <c r="DM39" s="545"/>
      <c r="DN39" s="545"/>
      <c r="DO39" s="545"/>
      <c r="DP39" s="545"/>
      <c r="DQ39" s="545"/>
      <c r="DR39" s="545"/>
      <c r="DS39" s="545"/>
      <c r="DT39" s="545"/>
      <c r="DU39" s="545"/>
      <c r="DV39" s="545"/>
      <c r="DW39" s="545"/>
      <c r="DX39" s="545"/>
      <c r="DY39" s="545"/>
      <c r="DZ39" s="545"/>
      <c r="EA39" s="545"/>
      <c r="EB39" s="545"/>
      <c r="EC39" s="545"/>
      <c r="ED39" s="545"/>
      <c r="EE39" s="545"/>
      <c r="EF39" s="545"/>
      <c r="EG39" s="545"/>
      <c r="EH39" s="545"/>
      <c r="EI39" s="545"/>
      <c r="EJ39" s="545"/>
      <c r="EK39" s="545"/>
      <c r="EL39" s="545"/>
      <c r="EM39" s="545"/>
      <c r="EN39" s="545"/>
      <c r="EO39" s="545"/>
      <c r="EP39" s="545"/>
      <c r="EQ39" s="545"/>
      <c r="ER39" s="545"/>
      <c r="ES39" s="545"/>
      <c r="ET39" s="545"/>
      <c r="EU39" s="545"/>
      <c r="EV39" s="545"/>
      <c r="EW39" s="545"/>
      <c r="EX39" s="545"/>
      <c r="EY39" s="545"/>
      <c r="EZ39" s="545"/>
      <c r="FA39" s="545"/>
      <c r="FB39" s="545"/>
      <c r="FC39" s="545"/>
      <c r="FD39" s="545"/>
      <c r="FE39" s="545"/>
    </row>
    <row r="40" spans="1:161" s="24" customFormat="1" ht="30" customHeight="1" hidden="1">
      <c r="A40" s="402"/>
      <c r="B40" s="402"/>
      <c r="C40" s="402"/>
      <c r="D40" s="402"/>
      <c r="E40" s="402"/>
      <c r="F40" s="402"/>
      <c r="G40" s="402"/>
      <c r="H40" s="402"/>
      <c r="I40" s="30"/>
      <c r="J40" s="566" t="s">
        <v>442</v>
      </c>
      <c r="K40" s="566"/>
      <c r="L40" s="566"/>
      <c r="M40" s="566"/>
      <c r="N40" s="566"/>
      <c r="O40" s="566"/>
      <c r="P40" s="566"/>
      <c r="Q40" s="566"/>
      <c r="R40" s="566"/>
      <c r="S40" s="566"/>
      <c r="T40" s="566"/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  <c r="AM40" s="566"/>
      <c r="AN40" s="566"/>
      <c r="AO40" s="566"/>
      <c r="AP40" s="566"/>
      <c r="AQ40" s="566"/>
      <c r="AR40" s="566"/>
      <c r="AS40" s="566"/>
      <c r="AT40" s="566"/>
      <c r="AU40" s="566"/>
      <c r="AV40" s="566"/>
      <c r="AW40" s="567"/>
      <c r="AX40" s="545"/>
      <c r="AY40" s="545"/>
      <c r="AZ40" s="545"/>
      <c r="BA40" s="545"/>
      <c r="BB40" s="545"/>
      <c r="BC40" s="545"/>
      <c r="BD40" s="545"/>
      <c r="BE40" s="545"/>
      <c r="BF40" s="545"/>
      <c r="BG40" s="545"/>
      <c r="BH40" s="545"/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5"/>
      <c r="BV40" s="545"/>
      <c r="BW40" s="545"/>
      <c r="BX40" s="545"/>
      <c r="BY40" s="545"/>
      <c r="BZ40" s="545"/>
      <c r="CA40" s="545"/>
      <c r="CB40" s="545"/>
      <c r="CC40" s="545"/>
      <c r="CD40" s="545"/>
      <c r="CE40" s="545"/>
      <c r="CF40" s="545"/>
      <c r="CG40" s="545"/>
      <c r="CH40" s="545"/>
      <c r="CI40" s="545"/>
      <c r="CJ40" s="545"/>
      <c r="CK40" s="545"/>
      <c r="CL40" s="545"/>
      <c r="CM40" s="545"/>
      <c r="CN40" s="545"/>
      <c r="CO40" s="545"/>
      <c r="CP40" s="545"/>
      <c r="CQ40" s="545"/>
      <c r="CR40" s="545"/>
      <c r="CS40" s="545"/>
      <c r="CT40" s="545"/>
      <c r="CU40" s="545"/>
      <c r="CV40" s="545"/>
      <c r="CW40" s="545"/>
      <c r="CX40" s="545"/>
      <c r="CY40" s="545"/>
      <c r="CZ40" s="545"/>
      <c r="DA40" s="545"/>
      <c r="DB40" s="545"/>
      <c r="DC40" s="545"/>
      <c r="DD40" s="545"/>
      <c r="DE40" s="545"/>
      <c r="DF40" s="545"/>
      <c r="DG40" s="545"/>
      <c r="DH40" s="545"/>
      <c r="DI40" s="545"/>
      <c r="DJ40" s="545"/>
      <c r="DK40" s="545"/>
      <c r="DL40" s="545"/>
      <c r="DM40" s="545"/>
      <c r="DN40" s="545"/>
      <c r="DO40" s="545"/>
      <c r="DP40" s="545"/>
      <c r="DQ40" s="545"/>
      <c r="DR40" s="545"/>
      <c r="DS40" s="545"/>
      <c r="DT40" s="545"/>
      <c r="DU40" s="545"/>
      <c r="DV40" s="545"/>
      <c r="DW40" s="545"/>
      <c r="DX40" s="545"/>
      <c r="DY40" s="545"/>
      <c r="DZ40" s="545"/>
      <c r="EA40" s="545"/>
      <c r="EB40" s="545"/>
      <c r="EC40" s="545"/>
      <c r="ED40" s="545"/>
      <c r="EE40" s="545"/>
      <c r="EF40" s="545"/>
      <c r="EG40" s="545"/>
      <c r="EH40" s="545"/>
      <c r="EI40" s="545"/>
      <c r="EJ40" s="545"/>
      <c r="EK40" s="545"/>
      <c r="EL40" s="545"/>
      <c r="EM40" s="545"/>
      <c r="EN40" s="545"/>
      <c r="EO40" s="545"/>
      <c r="EP40" s="545"/>
      <c r="EQ40" s="545"/>
      <c r="ER40" s="545"/>
      <c r="ES40" s="545"/>
      <c r="ET40" s="545"/>
      <c r="EU40" s="545"/>
      <c r="EV40" s="545"/>
      <c r="EW40" s="545"/>
      <c r="EX40" s="545"/>
      <c r="EY40" s="545"/>
      <c r="EZ40" s="545"/>
      <c r="FA40" s="545"/>
      <c r="FB40" s="545"/>
      <c r="FC40" s="545"/>
      <c r="FD40" s="545"/>
      <c r="FE40" s="545"/>
    </row>
    <row r="41" spans="1:161" s="24" customFormat="1" ht="30" customHeight="1" hidden="1">
      <c r="A41" s="402"/>
      <c r="B41" s="402"/>
      <c r="C41" s="402"/>
      <c r="D41" s="402"/>
      <c r="E41" s="402"/>
      <c r="F41" s="402"/>
      <c r="G41" s="402"/>
      <c r="H41" s="402"/>
      <c r="I41" s="30"/>
      <c r="J41" s="403" t="s">
        <v>443</v>
      </c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545"/>
      <c r="AY41" s="545"/>
      <c r="AZ41" s="545"/>
      <c r="BA41" s="545"/>
      <c r="BB41" s="545"/>
      <c r="BC41" s="545"/>
      <c r="BD41" s="545"/>
      <c r="BE41" s="545"/>
      <c r="BF41" s="545"/>
      <c r="BG41" s="545"/>
      <c r="BH41" s="545"/>
      <c r="BI41" s="545"/>
      <c r="BJ41" s="545"/>
      <c r="BK41" s="545"/>
      <c r="BL41" s="545"/>
      <c r="BM41" s="545"/>
      <c r="BN41" s="545"/>
      <c r="BO41" s="545"/>
      <c r="BP41" s="545"/>
      <c r="BQ41" s="545"/>
      <c r="BR41" s="545"/>
      <c r="BS41" s="545"/>
      <c r="BT41" s="545"/>
      <c r="BU41" s="545"/>
      <c r="BV41" s="545"/>
      <c r="BW41" s="545"/>
      <c r="BX41" s="545"/>
      <c r="BY41" s="545"/>
      <c r="BZ41" s="545"/>
      <c r="CA41" s="545"/>
      <c r="CB41" s="545"/>
      <c r="CC41" s="545"/>
      <c r="CD41" s="545"/>
      <c r="CE41" s="545"/>
      <c r="CF41" s="545"/>
      <c r="CG41" s="545"/>
      <c r="CH41" s="545"/>
      <c r="CI41" s="545"/>
      <c r="CJ41" s="545"/>
      <c r="CK41" s="545"/>
      <c r="CL41" s="545"/>
      <c r="CM41" s="545"/>
      <c r="CN41" s="545"/>
      <c r="CO41" s="545"/>
      <c r="CP41" s="545"/>
      <c r="CQ41" s="545"/>
      <c r="CR41" s="545"/>
      <c r="CS41" s="545"/>
      <c r="CT41" s="545"/>
      <c r="CU41" s="545"/>
      <c r="CV41" s="545"/>
      <c r="CW41" s="545"/>
      <c r="CX41" s="545"/>
      <c r="CY41" s="545"/>
      <c r="CZ41" s="545"/>
      <c r="DA41" s="545"/>
      <c r="DB41" s="545"/>
      <c r="DC41" s="545"/>
      <c r="DD41" s="545"/>
      <c r="DE41" s="545"/>
      <c r="DF41" s="545"/>
      <c r="DG41" s="545"/>
      <c r="DH41" s="545"/>
      <c r="DI41" s="545"/>
      <c r="DJ41" s="545"/>
      <c r="DK41" s="545"/>
      <c r="DL41" s="545"/>
      <c r="DM41" s="545"/>
      <c r="DN41" s="545"/>
      <c r="DO41" s="545"/>
      <c r="DP41" s="545"/>
      <c r="DQ41" s="545"/>
      <c r="DR41" s="545"/>
      <c r="DS41" s="545"/>
      <c r="DT41" s="545"/>
      <c r="DU41" s="545"/>
      <c r="DV41" s="545"/>
      <c r="DW41" s="545"/>
      <c r="DX41" s="545"/>
      <c r="DY41" s="545"/>
      <c r="DZ41" s="545"/>
      <c r="EA41" s="545"/>
      <c r="EB41" s="545"/>
      <c r="EC41" s="545"/>
      <c r="ED41" s="545"/>
      <c r="EE41" s="545"/>
      <c r="EF41" s="545"/>
      <c r="EG41" s="545"/>
      <c r="EH41" s="545"/>
      <c r="EI41" s="545"/>
      <c r="EJ41" s="545"/>
      <c r="EK41" s="545"/>
      <c r="EL41" s="545"/>
      <c r="EM41" s="545"/>
      <c r="EN41" s="545"/>
      <c r="EO41" s="545"/>
      <c r="EP41" s="545"/>
      <c r="EQ41" s="545"/>
      <c r="ER41" s="545"/>
      <c r="ES41" s="545"/>
      <c r="ET41" s="545"/>
      <c r="EU41" s="545"/>
      <c r="EV41" s="545"/>
      <c r="EW41" s="545"/>
      <c r="EX41" s="545"/>
      <c r="EY41" s="545"/>
      <c r="EZ41" s="545"/>
      <c r="FA41" s="545"/>
      <c r="FB41" s="545"/>
      <c r="FC41" s="545"/>
      <c r="FD41" s="545"/>
      <c r="FE41" s="545"/>
    </row>
    <row r="42" spans="1:161" s="24" customFormat="1" ht="15" hidden="1">
      <c r="A42" s="402"/>
      <c r="B42" s="402"/>
      <c r="C42" s="402"/>
      <c r="D42" s="402"/>
      <c r="E42" s="402"/>
      <c r="F42" s="402"/>
      <c r="G42" s="402"/>
      <c r="H42" s="402"/>
      <c r="I42" s="30"/>
      <c r="J42" s="566" t="s">
        <v>412</v>
      </c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566"/>
      <c r="AT42" s="566"/>
      <c r="AU42" s="566"/>
      <c r="AV42" s="566"/>
      <c r="AW42" s="566"/>
      <c r="AX42" s="545"/>
      <c r="AY42" s="545"/>
      <c r="AZ42" s="545"/>
      <c r="BA42" s="545"/>
      <c r="BB42" s="545"/>
      <c r="BC42" s="545"/>
      <c r="BD42" s="545"/>
      <c r="BE42" s="545"/>
      <c r="BF42" s="545"/>
      <c r="BG42" s="545"/>
      <c r="BH42" s="545"/>
      <c r="BI42" s="545"/>
      <c r="BJ42" s="545"/>
      <c r="BK42" s="545"/>
      <c r="BL42" s="545"/>
      <c r="BM42" s="545"/>
      <c r="BN42" s="545"/>
      <c r="BO42" s="545"/>
      <c r="BP42" s="545"/>
      <c r="BQ42" s="545"/>
      <c r="BR42" s="545"/>
      <c r="BS42" s="545"/>
      <c r="BT42" s="545"/>
      <c r="BU42" s="545"/>
      <c r="BV42" s="545"/>
      <c r="BW42" s="545"/>
      <c r="BX42" s="545"/>
      <c r="BY42" s="545"/>
      <c r="BZ42" s="545"/>
      <c r="CA42" s="545"/>
      <c r="CB42" s="545"/>
      <c r="CC42" s="545"/>
      <c r="CD42" s="545"/>
      <c r="CE42" s="545"/>
      <c r="CF42" s="545"/>
      <c r="CG42" s="545"/>
      <c r="CH42" s="545"/>
      <c r="CI42" s="545"/>
      <c r="CJ42" s="545"/>
      <c r="CK42" s="545"/>
      <c r="CL42" s="545"/>
      <c r="CM42" s="545"/>
      <c r="CN42" s="545"/>
      <c r="CO42" s="545"/>
      <c r="CP42" s="545"/>
      <c r="CQ42" s="545"/>
      <c r="CR42" s="545"/>
      <c r="CS42" s="545"/>
      <c r="CT42" s="545"/>
      <c r="CU42" s="545"/>
      <c r="CV42" s="545"/>
      <c r="CW42" s="545"/>
      <c r="CX42" s="545"/>
      <c r="CY42" s="545"/>
      <c r="CZ42" s="545"/>
      <c r="DA42" s="545"/>
      <c r="DB42" s="545"/>
      <c r="DC42" s="545"/>
      <c r="DD42" s="545"/>
      <c r="DE42" s="545"/>
      <c r="DF42" s="545"/>
      <c r="DG42" s="545"/>
      <c r="DH42" s="545"/>
      <c r="DI42" s="545"/>
      <c r="DJ42" s="545"/>
      <c r="DK42" s="545"/>
      <c r="DL42" s="545"/>
      <c r="DM42" s="545"/>
      <c r="DN42" s="545"/>
      <c r="DO42" s="545"/>
      <c r="DP42" s="545"/>
      <c r="DQ42" s="545"/>
      <c r="DR42" s="545"/>
      <c r="DS42" s="545"/>
      <c r="DT42" s="545"/>
      <c r="DU42" s="545"/>
      <c r="DV42" s="545"/>
      <c r="DW42" s="545"/>
      <c r="DX42" s="545"/>
      <c r="DY42" s="545"/>
      <c r="DZ42" s="545"/>
      <c r="EA42" s="545"/>
      <c r="EB42" s="545"/>
      <c r="EC42" s="545"/>
      <c r="ED42" s="545"/>
      <c r="EE42" s="545"/>
      <c r="EF42" s="545"/>
      <c r="EG42" s="545"/>
      <c r="EH42" s="545"/>
      <c r="EI42" s="545"/>
      <c r="EJ42" s="545"/>
      <c r="EK42" s="545"/>
      <c r="EL42" s="545"/>
      <c r="EM42" s="545"/>
      <c r="EN42" s="545"/>
      <c r="EO42" s="545"/>
      <c r="EP42" s="545"/>
      <c r="EQ42" s="545"/>
      <c r="ER42" s="545"/>
      <c r="ES42" s="545"/>
      <c r="ET42" s="545"/>
      <c r="EU42" s="545"/>
      <c r="EV42" s="545"/>
      <c r="EW42" s="545"/>
      <c r="EX42" s="545"/>
      <c r="EY42" s="545"/>
      <c r="EZ42" s="545"/>
      <c r="FA42" s="545"/>
      <c r="FB42" s="545"/>
      <c r="FC42" s="545"/>
      <c r="FD42" s="545"/>
      <c r="FE42" s="545"/>
    </row>
    <row r="43" spans="1:161" s="24" customFormat="1" ht="16.5" customHeight="1" hidden="1">
      <c r="A43" s="402"/>
      <c r="B43" s="402"/>
      <c r="C43" s="402"/>
      <c r="D43" s="402"/>
      <c r="E43" s="402"/>
      <c r="F43" s="402"/>
      <c r="G43" s="402"/>
      <c r="H43" s="402"/>
      <c r="I43" s="30"/>
      <c r="J43" s="566" t="s">
        <v>413</v>
      </c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6"/>
      <c r="AW43" s="566"/>
      <c r="AX43" s="545"/>
      <c r="AY43" s="545"/>
      <c r="AZ43" s="545"/>
      <c r="BA43" s="545"/>
      <c r="BB43" s="545"/>
      <c r="BC43" s="545"/>
      <c r="BD43" s="545"/>
      <c r="BE43" s="545"/>
      <c r="BF43" s="545"/>
      <c r="BG43" s="545"/>
      <c r="BH43" s="545"/>
      <c r="BI43" s="545"/>
      <c r="BJ43" s="545"/>
      <c r="BK43" s="545"/>
      <c r="BL43" s="545"/>
      <c r="BM43" s="545"/>
      <c r="BN43" s="545"/>
      <c r="BO43" s="545"/>
      <c r="BP43" s="545"/>
      <c r="BQ43" s="545"/>
      <c r="BR43" s="545"/>
      <c r="BS43" s="545"/>
      <c r="BT43" s="545"/>
      <c r="BU43" s="545"/>
      <c r="BV43" s="545"/>
      <c r="BW43" s="545"/>
      <c r="BX43" s="545"/>
      <c r="BY43" s="545"/>
      <c r="BZ43" s="545"/>
      <c r="CA43" s="545"/>
      <c r="CB43" s="545"/>
      <c r="CC43" s="545"/>
      <c r="CD43" s="545"/>
      <c r="CE43" s="545"/>
      <c r="CF43" s="545"/>
      <c r="CG43" s="545"/>
      <c r="CH43" s="545"/>
      <c r="CI43" s="545"/>
      <c r="CJ43" s="545"/>
      <c r="CK43" s="545"/>
      <c r="CL43" s="545"/>
      <c r="CM43" s="545"/>
      <c r="CN43" s="545"/>
      <c r="CO43" s="545"/>
      <c r="CP43" s="545"/>
      <c r="CQ43" s="545"/>
      <c r="CR43" s="545"/>
      <c r="CS43" s="545"/>
      <c r="CT43" s="545"/>
      <c r="CU43" s="545"/>
      <c r="CV43" s="545"/>
      <c r="CW43" s="545"/>
      <c r="CX43" s="545"/>
      <c r="CY43" s="545"/>
      <c r="CZ43" s="545"/>
      <c r="DA43" s="545"/>
      <c r="DB43" s="545"/>
      <c r="DC43" s="545"/>
      <c r="DD43" s="545"/>
      <c r="DE43" s="545"/>
      <c r="DF43" s="545"/>
      <c r="DG43" s="545"/>
      <c r="DH43" s="545"/>
      <c r="DI43" s="545"/>
      <c r="DJ43" s="545"/>
      <c r="DK43" s="545"/>
      <c r="DL43" s="545"/>
      <c r="DM43" s="545"/>
      <c r="DN43" s="545"/>
      <c r="DO43" s="545"/>
      <c r="DP43" s="545"/>
      <c r="DQ43" s="545"/>
      <c r="DR43" s="545"/>
      <c r="DS43" s="545"/>
      <c r="DT43" s="545"/>
      <c r="DU43" s="545"/>
      <c r="DV43" s="545"/>
      <c r="DW43" s="545"/>
      <c r="DX43" s="545"/>
      <c r="DY43" s="545"/>
      <c r="DZ43" s="545"/>
      <c r="EA43" s="545"/>
      <c r="EB43" s="545"/>
      <c r="EC43" s="545"/>
      <c r="ED43" s="545"/>
      <c r="EE43" s="545"/>
      <c r="EF43" s="545"/>
      <c r="EG43" s="545"/>
      <c r="EH43" s="545"/>
      <c r="EI43" s="545"/>
      <c r="EJ43" s="545"/>
      <c r="EK43" s="545"/>
      <c r="EL43" s="545"/>
      <c r="EM43" s="545"/>
      <c r="EN43" s="545"/>
      <c r="EO43" s="545"/>
      <c r="EP43" s="545"/>
      <c r="EQ43" s="545"/>
      <c r="ER43" s="545"/>
      <c r="ES43" s="545"/>
      <c r="ET43" s="545"/>
      <c r="EU43" s="545"/>
      <c r="EV43" s="545"/>
      <c r="EW43" s="545"/>
      <c r="EX43" s="545"/>
      <c r="EY43" s="545"/>
      <c r="EZ43" s="545"/>
      <c r="FA43" s="545"/>
      <c r="FB43" s="545"/>
      <c r="FC43" s="545"/>
      <c r="FD43" s="545"/>
      <c r="FE43" s="545"/>
    </row>
    <row r="44" spans="1:161" s="24" customFormat="1" ht="16.5" customHeight="1" hidden="1">
      <c r="A44" s="402"/>
      <c r="B44" s="402"/>
      <c r="C44" s="402"/>
      <c r="D44" s="402"/>
      <c r="E44" s="402"/>
      <c r="F44" s="402"/>
      <c r="G44" s="402"/>
      <c r="H44" s="402"/>
      <c r="I44" s="30"/>
      <c r="J44" s="566" t="s">
        <v>414</v>
      </c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566"/>
      <c r="AR44" s="566"/>
      <c r="AS44" s="566"/>
      <c r="AT44" s="566"/>
      <c r="AU44" s="566"/>
      <c r="AV44" s="566"/>
      <c r="AW44" s="566"/>
      <c r="AX44" s="545"/>
      <c r="AY44" s="545"/>
      <c r="AZ44" s="545"/>
      <c r="BA44" s="545"/>
      <c r="BB44" s="545"/>
      <c r="BC44" s="545"/>
      <c r="BD44" s="545"/>
      <c r="BE44" s="545"/>
      <c r="BF44" s="545"/>
      <c r="BG44" s="545"/>
      <c r="BH44" s="545"/>
      <c r="BI44" s="545"/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5"/>
      <c r="BV44" s="545"/>
      <c r="BW44" s="545"/>
      <c r="BX44" s="545"/>
      <c r="BY44" s="545"/>
      <c r="BZ44" s="545"/>
      <c r="CA44" s="545"/>
      <c r="CB44" s="545"/>
      <c r="CC44" s="545"/>
      <c r="CD44" s="545"/>
      <c r="CE44" s="545"/>
      <c r="CF44" s="545"/>
      <c r="CG44" s="545"/>
      <c r="CH44" s="545"/>
      <c r="CI44" s="545"/>
      <c r="CJ44" s="545"/>
      <c r="CK44" s="545"/>
      <c r="CL44" s="545"/>
      <c r="CM44" s="545"/>
      <c r="CN44" s="545"/>
      <c r="CO44" s="545"/>
      <c r="CP44" s="545"/>
      <c r="CQ44" s="545"/>
      <c r="CR44" s="545"/>
      <c r="CS44" s="545"/>
      <c r="CT44" s="545"/>
      <c r="CU44" s="545"/>
      <c r="CV44" s="545"/>
      <c r="CW44" s="545"/>
      <c r="CX44" s="545"/>
      <c r="CY44" s="545"/>
      <c r="CZ44" s="545"/>
      <c r="DA44" s="545"/>
      <c r="DB44" s="545"/>
      <c r="DC44" s="545"/>
      <c r="DD44" s="545"/>
      <c r="DE44" s="545"/>
      <c r="DF44" s="545"/>
      <c r="DG44" s="545"/>
      <c r="DH44" s="545"/>
      <c r="DI44" s="545"/>
      <c r="DJ44" s="545"/>
      <c r="DK44" s="545"/>
      <c r="DL44" s="545"/>
      <c r="DM44" s="545"/>
      <c r="DN44" s="545"/>
      <c r="DO44" s="545"/>
      <c r="DP44" s="545"/>
      <c r="DQ44" s="545"/>
      <c r="DR44" s="545"/>
      <c r="DS44" s="545"/>
      <c r="DT44" s="545"/>
      <c r="DU44" s="545"/>
      <c r="DV44" s="545"/>
      <c r="DW44" s="545"/>
      <c r="DX44" s="545"/>
      <c r="DY44" s="545"/>
      <c r="DZ44" s="545"/>
      <c r="EA44" s="545"/>
      <c r="EB44" s="545"/>
      <c r="EC44" s="545"/>
      <c r="ED44" s="545"/>
      <c r="EE44" s="545"/>
      <c r="EF44" s="545"/>
      <c r="EG44" s="545"/>
      <c r="EH44" s="545"/>
      <c r="EI44" s="545"/>
      <c r="EJ44" s="545"/>
      <c r="EK44" s="545"/>
      <c r="EL44" s="545"/>
      <c r="EM44" s="545"/>
      <c r="EN44" s="545"/>
      <c r="EO44" s="545"/>
      <c r="EP44" s="545"/>
      <c r="EQ44" s="545"/>
      <c r="ER44" s="545"/>
      <c r="ES44" s="545"/>
      <c r="ET44" s="545"/>
      <c r="EU44" s="545"/>
      <c r="EV44" s="545"/>
      <c r="EW44" s="545"/>
      <c r="EX44" s="545"/>
      <c r="EY44" s="545"/>
      <c r="EZ44" s="545"/>
      <c r="FA44" s="545"/>
      <c r="FB44" s="545"/>
      <c r="FC44" s="545"/>
      <c r="FD44" s="545"/>
      <c r="FE44" s="545"/>
    </row>
    <row r="45" spans="1:161" s="24" customFormat="1" ht="16.5" customHeight="1" hidden="1">
      <c r="A45" s="402"/>
      <c r="B45" s="402"/>
      <c r="C45" s="402"/>
      <c r="D45" s="402"/>
      <c r="E45" s="402"/>
      <c r="F45" s="402"/>
      <c r="G45" s="402"/>
      <c r="H45" s="402"/>
      <c r="I45" s="30"/>
      <c r="J45" s="566" t="s">
        <v>415</v>
      </c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66"/>
      <c r="AB45" s="566"/>
      <c r="AC45" s="566"/>
      <c r="AD45" s="566"/>
      <c r="AE45" s="566"/>
      <c r="AF45" s="566"/>
      <c r="AG45" s="566"/>
      <c r="AH45" s="566"/>
      <c r="AI45" s="566"/>
      <c r="AJ45" s="566"/>
      <c r="AK45" s="566"/>
      <c r="AL45" s="566"/>
      <c r="AM45" s="566"/>
      <c r="AN45" s="566"/>
      <c r="AO45" s="566"/>
      <c r="AP45" s="566"/>
      <c r="AQ45" s="566"/>
      <c r="AR45" s="566"/>
      <c r="AS45" s="566"/>
      <c r="AT45" s="566"/>
      <c r="AU45" s="566"/>
      <c r="AV45" s="566"/>
      <c r="AW45" s="566"/>
      <c r="AX45" s="545"/>
      <c r="AY45" s="545"/>
      <c r="AZ45" s="545"/>
      <c r="BA45" s="545"/>
      <c r="BB45" s="545"/>
      <c r="BC45" s="545"/>
      <c r="BD45" s="545"/>
      <c r="BE45" s="545"/>
      <c r="BF45" s="545"/>
      <c r="BG45" s="545"/>
      <c r="BH45" s="545"/>
      <c r="BI45" s="545"/>
      <c r="BJ45" s="545"/>
      <c r="BK45" s="545"/>
      <c r="BL45" s="545"/>
      <c r="BM45" s="545"/>
      <c r="BN45" s="545"/>
      <c r="BO45" s="545"/>
      <c r="BP45" s="545"/>
      <c r="BQ45" s="545"/>
      <c r="BR45" s="545"/>
      <c r="BS45" s="545"/>
      <c r="BT45" s="545"/>
      <c r="BU45" s="545"/>
      <c r="BV45" s="545"/>
      <c r="BW45" s="545"/>
      <c r="BX45" s="545"/>
      <c r="BY45" s="545"/>
      <c r="BZ45" s="545"/>
      <c r="CA45" s="545"/>
      <c r="CB45" s="545"/>
      <c r="CC45" s="545"/>
      <c r="CD45" s="545"/>
      <c r="CE45" s="545"/>
      <c r="CF45" s="545"/>
      <c r="CG45" s="545"/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5"/>
      <c r="CZ45" s="545"/>
      <c r="DA45" s="545"/>
      <c r="DB45" s="545"/>
      <c r="DC45" s="545"/>
      <c r="DD45" s="545"/>
      <c r="DE45" s="545"/>
      <c r="DF45" s="545"/>
      <c r="DG45" s="545"/>
      <c r="DH45" s="545"/>
      <c r="DI45" s="545"/>
      <c r="DJ45" s="545"/>
      <c r="DK45" s="545"/>
      <c r="DL45" s="545"/>
      <c r="DM45" s="545"/>
      <c r="DN45" s="545"/>
      <c r="DO45" s="545"/>
      <c r="DP45" s="545"/>
      <c r="DQ45" s="545"/>
      <c r="DR45" s="545"/>
      <c r="DS45" s="545"/>
      <c r="DT45" s="545"/>
      <c r="DU45" s="545"/>
      <c r="DV45" s="545"/>
      <c r="DW45" s="545"/>
      <c r="DX45" s="545"/>
      <c r="DY45" s="545"/>
      <c r="DZ45" s="545"/>
      <c r="EA45" s="545"/>
      <c r="EB45" s="545"/>
      <c r="EC45" s="545"/>
      <c r="ED45" s="545"/>
      <c r="EE45" s="545"/>
      <c r="EF45" s="545"/>
      <c r="EG45" s="545"/>
      <c r="EH45" s="545"/>
      <c r="EI45" s="545"/>
      <c r="EJ45" s="545"/>
      <c r="EK45" s="545"/>
      <c r="EL45" s="545"/>
      <c r="EM45" s="545"/>
      <c r="EN45" s="545"/>
      <c r="EO45" s="545"/>
      <c r="EP45" s="545"/>
      <c r="EQ45" s="545"/>
      <c r="ER45" s="545"/>
      <c r="ES45" s="545"/>
      <c r="ET45" s="545"/>
      <c r="EU45" s="545"/>
      <c r="EV45" s="545"/>
      <c r="EW45" s="545"/>
      <c r="EX45" s="545"/>
      <c r="EY45" s="545"/>
      <c r="EZ45" s="545"/>
      <c r="FA45" s="545"/>
      <c r="FB45" s="545"/>
      <c r="FC45" s="545"/>
      <c r="FD45" s="545"/>
      <c r="FE45" s="545"/>
    </row>
    <row r="46" spans="1:161" s="24" customFormat="1" ht="16.5" customHeight="1" hidden="1">
      <c r="A46" s="402"/>
      <c r="B46" s="402"/>
      <c r="C46" s="402"/>
      <c r="D46" s="402"/>
      <c r="E46" s="402"/>
      <c r="F46" s="402"/>
      <c r="G46" s="402"/>
      <c r="H46" s="402"/>
      <c r="I46" s="30"/>
      <c r="J46" s="566" t="s">
        <v>416</v>
      </c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66"/>
      <c r="Y46" s="566"/>
      <c r="Z46" s="566"/>
      <c r="AA46" s="566"/>
      <c r="AB46" s="566"/>
      <c r="AC46" s="566"/>
      <c r="AD46" s="566"/>
      <c r="AE46" s="566"/>
      <c r="AF46" s="566"/>
      <c r="AG46" s="566"/>
      <c r="AH46" s="566"/>
      <c r="AI46" s="566"/>
      <c r="AJ46" s="566"/>
      <c r="AK46" s="566"/>
      <c r="AL46" s="566"/>
      <c r="AM46" s="566"/>
      <c r="AN46" s="566"/>
      <c r="AO46" s="566"/>
      <c r="AP46" s="566"/>
      <c r="AQ46" s="566"/>
      <c r="AR46" s="566"/>
      <c r="AS46" s="566"/>
      <c r="AT46" s="566"/>
      <c r="AU46" s="566"/>
      <c r="AV46" s="566"/>
      <c r="AW46" s="566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5"/>
      <c r="BP46" s="545"/>
      <c r="BQ46" s="545"/>
      <c r="BR46" s="545"/>
      <c r="BS46" s="545"/>
      <c r="BT46" s="545"/>
      <c r="BU46" s="545"/>
      <c r="BV46" s="545"/>
      <c r="BW46" s="545"/>
      <c r="BX46" s="545"/>
      <c r="BY46" s="545"/>
      <c r="BZ46" s="545"/>
      <c r="CA46" s="545"/>
      <c r="CB46" s="545"/>
      <c r="CC46" s="545"/>
      <c r="CD46" s="545"/>
      <c r="CE46" s="545"/>
      <c r="CF46" s="545"/>
      <c r="CG46" s="545"/>
      <c r="CH46" s="545"/>
      <c r="CI46" s="545"/>
      <c r="CJ46" s="545"/>
      <c r="CK46" s="545"/>
      <c r="CL46" s="545"/>
      <c r="CM46" s="545"/>
      <c r="CN46" s="545"/>
      <c r="CO46" s="545"/>
      <c r="CP46" s="545"/>
      <c r="CQ46" s="545"/>
      <c r="CR46" s="545"/>
      <c r="CS46" s="545"/>
      <c r="CT46" s="545"/>
      <c r="CU46" s="545"/>
      <c r="CV46" s="545"/>
      <c r="CW46" s="545"/>
      <c r="CX46" s="545"/>
      <c r="CY46" s="545"/>
      <c r="CZ46" s="545"/>
      <c r="DA46" s="545"/>
      <c r="DB46" s="545"/>
      <c r="DC46" s="545"/>
      <c r="DD46" s="545"/>
      <c r="DE46" s="545"/>
      <c r="DF46" s="545"/>
      <c r="DG46" s="545"/>
      <c r="DH46" s="545"/>
      <c r="DI46" s="545"/>
      <c r="DJ46" s="545"/>
      <c r="DK46" s="545"/>
      <c r="DL46" s="545"/>
      <c r="DM46" s="545"/>
      <c r="DN46" s="545"/>
      <c r="DO46" s="545"/>
      <c r="DP46" s="545"/>
      <c r="DQ46" s="545"/>
      <c r="DR46" s="545"/>
      <c r="DS46" s="545"/>
      <c r="DT46" s="545"/>
      <c r="DU46" s="545"/>
      <c r="DV46" s="545"/>
      <c r="DW46" s="545"/>
      <c r="DX46" s="545"/>
      <c r="DY46" s="545"/>
      <c r="DZ46" s="545"/>
      <c r="EA46" s="545"/>
      <c r="EB46" s="545"/>
      <c r="EC46" s="545"/>
      <c r="ED46" s="545"/>
      <c r="EE46" s="545"/>
      <c r="EF46" s="545"/>
      <c r="EG46" s="545"/>
      <c r="EH46" s="545"/>
      <c r="EI46" s="545"/>
      <c r="EJ46" s="545"/>
      <c r="EK46" s="545"/>
      <c r="EL46" s="545"/>
      <c r="EM46" s="545"/>
      <c r="EN46" s="545"/>
      <c r="EO46" s="545"/>
      <c r="EP46" s="545"/>
      <c r="EQ46" s="545"/>
      <c r="ER46" s="545"/>
      <c r="ES46" s="545"/>
      <c r="ET46" s="545"/>
      <c r="EU46" s="545"/>
      <c r="EV46" s="545"/>
      <c r="EW46" s="545"/>
      <c r="EX46" s="545"/>
      <c r="EY46" s="545"/>
      <c r="EZ46" s="545"/>
      <c r="FA46" s="545"/>
      <c r="FB46" s="545"/>
      <c r="FC46" s="545"/>
      <c r="FD46" s="545"/>
      <c r="FE46" s="545"/>
    </row>
    <row r="47" spans="1:161" s="24" customFormat="1" ht="15" hidden="1">
      <c r="A47" s="402"/>
      <c r="B47" s="402"/>
      <c r="C47" s="402"/>
      <c r="D47" s="402"/>
      <c r="E47" s="402"/>
      <c r="F47" s="402"/>
      <c r="G47" s="402"/>
      <c r="H47" s="402"/>
      <c r="I47" s="30"/>
      <c r="J47" s="566" t="s">
        <v>417</v>
      </c>
      <c r="K47" s="566"/>
      <c r="L47" s="566"/>
      <c r="M47" s="566"/>
      <c r="N47" s="566"/>
      <c r="O47" s="566"/>
      <c r="P47" s="566"/>
      <c r="Q47" s="566"/>
      <c r="R47" s="566"/>
      <c r="S47" s="566"/>
      <c r="T47" s="566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6"/>
      <c r="AI47" s="566"/>
      <c r="AJ47" s="566"/>
      <c r="AK47" s="566"/>
      <c r="AL47" s="566"/>
      <c r="AM47" s="566"/>
      <c r="AN47" s="566"/>
      <c r="AO47" s="566"/>
      <c r="AP47" s="566"/>
      <c r="AQ47" s="566"/>
      <c r="AR47" s="566"/>
      <c r="AS47" s="566"/>
      <c r="AT47" s="566"/>
      <c r="AU47" s="566"/>
      <c r="AV47" s="566"/>
      <c r="AW47" s="566"/>
      <c r="AX47" s="545"/>
      <c r="AY47" s="545"/>
      <c r="AZ47" s="545"/>
      <c r="BA47" s="545"/>
      <c r="BB47" s="545"/>
      <c r="BC47" s="545"/>
      <c r="BD47" s="545"/>
      <c r="BE47" s="545"/>
      <c r="BF47" s="545"/>
      <c r="BG47" s="545"/>
      <c r="BH47" s="545"/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5"/>
      <c r="BV47" s="545"/>
      <c r="BW47" s="545"/>
      <c r="BX47" s="545"/>
      <c r="BY47" s="545"/>
      <c r="BZ47" s="545"/>
      <c r="CA47" s="545"/>
      <c r="CB47" s="545"/>
      <c r="CC47" s="545"/>
      <c r="CD47" s="545"/>
      <c r="CE47" s="545"/>
      <c r="CF47" s="545"/>
      <c r="CG47" s="545"/>
      <c r="CH47" s="545"/>
      <c r="CI47" s="545"/>
      <c r="CJ47" s="545"/>
      <c r="CK47" s="545"/>
      <c r="CL47" s="545"/>
      <c r="CM47" s="545"/>
      <c r="CN47" s="545"/>
      <c r="CO47" s="545"/>
      <c r="CP47" s="545"/>
      <c r="CQ47" s="545"/>
      <c r="CR47" s="545"/>
      <c r="CS47" s="545"/>
      <c r="CT47" s="545"/>
      <c r="CU47" s="545"/>
      <c r="CV47" s="545"/>
      <c r="CW47" s="545"/>
      <c r="CX47" s="545"/>
      <c r="CY47" s="545"/>
      <c r="CZ47" s="545"/>
      <c r="DA47" s="545"/>
      <c r="DB47" s="545"/>
      <c r="DC47" s="545"/>
      <c r="DD47" s="545"/>
      <c r="DE47" s="545"/>
      <c r="DF47" s="545"/>
      <c r="DG47" s="545"/>
      <c r="DH47" s="545"/>
      <c r="DI47" s="545"/>
      <c r="DJ47" s="545"/>
      <c r="DK47" s="545"/>
      <c r="DL47" s="545"/>
      <c r="DM47" s="545"/>
      <c r="DN47" s="545"/>
      <c r="DO47" s="545"/>
      <c r="DP47" s="545"/>
      <c r="DQ47" s="545"/>
      <c r="DR47" s="545"/>
      <c r="DS47" s="545"/>
      <c r="DT47" s="545"/>
      <c r="DU47" s="545"/>
      <c r="DV47" s="545"/>
      <c r="DW47" s="545"/>
      <c r="DX47" s="545"/>
      <c r="DY47" s="545"/>
      <c r="DZ47" s="545"/>
      <c r="EA47" s="545"/>
      <c r="EB47" s="545"/>
      <c r="EC47" s="545"/>
      <c r="ED47" s="545"/>
      <c r="EE47" s="545"/>
      <c r="EF47" s="545"/>
      <c r="EG47" s="545"/>
      <c r="EH47" s="545"/>
      <c r="EI47" s="545"/>
      <c r="EJ47" s="545"/>
      <c r="EK47" s="545"/>
      <c r="EL47" s="545"/>
      <c r="EM47" s="545"/>
      <c r="EN47" s="545"/>
      <c r="EO47" s="545"/>
      <c r="EP47" s="545"/>
      <c r="EQ47" s="545"/>
      <c r="ER47" s="545"/>
      <c r="ES47" s="545"/>
      <c r="ET47" s="545"/>
      <c r="EU47" s="545"/>
      <c r="EV47" s="545"/>
      <c r="EW47" s="545"/>
      <c r="EX47" s="545"/>
      <c r="EY47" s="545"/>
      <c r="EZ47" s="545"/>
      <c r="FA47" s="545"/>
      <c r="FB47" s="545"/>
      <c r="FC47" s="545"/>
      <c r="FD47" s="545"/>
      <c r="FE47" s="545"/>
    </row>
    <row r="48" spans="1:161" s="24" customFormat="1" ht="60" customHeight="1">
      <c r="A48" s="402" t="s">
        <v>455</v>
      </c>
      <c r="B48" s="402"/>
      <c r="C48" s="402"/>
      <c r="D48" s="402"/>
      <c r="E48" s="402"/>
      <c r="F48" s="402"/>
      <c r="G48" s="402"/>
      <c r="H48" s="402"/>
      <c r="I48" s="30"/>
      <c r="J48" s="566" t="s">
        <v>451</v>
      </c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6"/>
      <c r="AI48" s="566"/>
      <c r="AJ48" s="566"/>
      <c r="AK48" s="566"/>
      <c r="AL48" s="566"/>
      <c r="AM48" s="566"/>
      <c r="AN48" s="566"/>
      <c r="AO48" s="566"/>
      <c r="AP48" s="566"/>
      <c r="AQ48" s="566"/>
      <c r="AR48" s="566"/>
      <c r="AS48" s="566"/>
      <c r="AT48" s="566"/>
      <c r="AU48" s="566"/>
      <c r="AV48" s="566"/>
      <c r="AW48" s="567"/>
      <c r="AX48" s="408">
        <f>AX32</f>
        <v>1719.4773858244596</v>
      </c>
      <c r="AY48" s="545"/>
      <c r="AZ48" s="545"/>
      <c r="BA48" s="545"/>
      <c r="BB48" s="545"/>
      <c r="BC48" s="545"/>
      <c r="BD48" s="545"/>
      <c r="BE48" s="545"/>
      <c r="BF48" s="545"/>
      <c r="BG48" s="545"/>
      <c r="BH48" s="545"/>
      <c r="BI48" s="545"/>
      <c r="BJ48" s="545"/>
      <c r="BK48" s="545"/>
      <c r="BL48" s="545"/>
      <c r="BM48" s="545"/>
      <c r="BN48" s="545"/>
      <c r="BO48" s="545"/>
      <c r="BP48" s="545"/>
      <c r="BQ48" s="545"/>
      <c r="BR48" s="545"/>
      <c r="BS48" s="545"/>
      <c r="BT48" s="545"/>
      <c r="BU48" s="545"/>
      <c r="BV48" s="545"/>
      <c r="BW48" s="545"/>
      <c r="BX48" s="545"/>
      <c r="BY48" s="545"/>
      <c r="BZ48" s="545"/>
      <c r="CA48" s="545"/>
      <c r="CB48" s="545"/>
      <c r="CC48" s="545"/>
      <c r="CD48" s="545"/>
      <c r="CE48" s="545"/>
      <c r="CF48" s="545"/>
      <c r="CG48" s="545"/>
      <c r="CH48" s="545"/>
      <c r="CI48" s="545"/>
      <c r="CJ48" s="545"/>
      <c r="CK48" s="545"/>
      <c r="CL48" s="545"/>
      <c r="CM48" s="545"/>
      <c r="CN48" s="545"/>
      <c r="CO48" s="545"/>
      <c r="CP48" s="545"/>
      <c r="CQ48" s="545"/>
      <c r="CR48" s="545"/>
      <c r="CS48" s="545"/>
      <c r="CT48" s="545"/>
      <c r="CU48" s="545"/>
      <c r="CV48" s="545"/>
      <c r="CW48" s="545"/>
      <c r="CX48" s="545"/>
      <c r="CY48" s="545"/>
      <c r="CZ48" s="545"/>
      <c r="DA48" s="545"/>
      <c r="DB48" s="408">
        <f>DB32</f>
        <v>1789.4026409900794</v>
      </c>
      <c r="DC48" s="545"/>
      <c r="DD48" s="545"/>
      <c r="DE48" s="545"/>
      <c r="DF48" s="545"/>
      <c r="DG48" s="545"/>
      <c r="DH48" s="545"/>
      <c r="DI48" s="545"/>
      <c r="DJ48" s="545"/>
      <c r="DK48" s="545"/>
      <c r="DL48" s="545"/>
      <c r="DM48" s="545"/>
      <c r="DN48" s="545"/>
      <c r="DO48" s="545"/>
      <c r="DP48" s="545"/>
      <c r="DQ48" s="545"/>
      <c r="DR48" s="545"/>
      <c r="DS48" s="545"/>
      <c r="DT48" s="545"/>
      <c r="DU48" s="545"/>
      <c r="DV48" s="545"/>
      <c r="DW48" s="545"/>
      <c r="DX48" s="545"/>
      <c r="DY48" s="545"/>
      <c r="DZ48" s="545"/>
      <c r="EA48" s="545"/>
      <c r="EB48" s="545"/>
      <c r="EC48" s="545"/>
      <c r="ED48" s="545"/>
      <c r="EE48" s="545"/>
      <c r="EF48" s="545"/>
      <c r="EG48" s="545"/>
      <c r="EH48" s="545"/>
      <c r="EI48" s="545"/>
      <c r="EJ48" s="545"/>
      <c r="EK48" s="545"/>
      <c r="EL48" s="545"/>
      <c r="EM48" s="545"/>
      <c r="EN48" s="545"/>
      <c r="EO48" s="545"/>
      <c r="EP48" s="545"/>
      <c r="EQ48" s="545"/>
      <c r="ER48" s="545"/>
      <c r="ES48" s="545"/>
      <c r="ET48" s="545"/>
      <c r="EU48" s="545"/>
      <c r="EV48" s="545"/>
      <c r="EW48" s="545"/>
      <c r="EX48" s="545"/>
      <c r="EY48" s="545"/>
      <c r="EZ48" s="545"/>
      <c r="FA48" s="545"/>
      <c r="FB48" s="545"/>
      <c r="FC48" s="545"/>
      <c r="FD48" s="545"/>
      <c r="FE48" s="545"/>
    </row>
    <row r="49" spans="1:161" s="24" customFormat="1" ht="30" customHeight="1" hidden="1">
      <c r="A49" s="402"/>
      <c r="B49" s="402"/>
      <c r="C49" s="402"/>
      <c r="D49" s="402"/>
      <c r="E49" s="402"/>
      <c r="F49" s="402"/>
      <c r="G49" s="402"/>
      <c r="H49" s="402"/>
      <c r="I49" s="30"/>
      <c r="J49" s="566" t="s">
        <v>442</v>
      </c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566"/>
      <c r="AU49" s="566"/>
      <c r="AV49" s="566"/>
      <c r="AW49" s="567"/>
      <c r="AX49" s="545"/>
      <c r="AY49" s="545"/>
      <c r="AZ49" s="545"/>
      <c r="BA49" s="545"/>
      <c r="BB49" s="545"/>
      <c r="BC49" s="545"/>
      <c r="BD49" s="545"/>
      <c r="BE49" s="545"/>
      <c r="BF49" s="545"/>
      <c r="BG49" s="545"/>
      <c r="BH49" s="545"/>
      <c r="BI49" s="545"/>
      <c r="BJ49" s="545"/>
      <c r="BK49" s="545"/>
      <c r="BL49" s="545"/>
      <c r="BM49" s="545"/>
      <c r="BN49" s="545"/>
      <c r="BO49" s="545"/>
      <c r="BP49" s="545"/>
      <c r="BQ49" s="545"/>
      <c r="BR49" s="545"/>
      <c r="BS49" s="545"/>
      <c r="BT49" s="545"/>
      <c r="BU49" s="545"/>
      <c r="BV49" s="545"/>
      <c r="BW49" s="545"/>
      <c r="BX49" s="545"/>
      <c r="BY49" s="545"/>
      <c r="BZ49" s="545"/>
      <c r="CA49" s="545"/>
      <c r="CB49" s="545"/>
      <c r="CC49" s="545"/>
      <c r="CD49" s="545"/>
      <c r="CE49" s="545"/>
      <c r="CF49" s="545"/>
      <c r="CG49" s="545"/>
      <c r="CH49" s="545"/>
      <c r="CI49" s="545"/>
      <c r="CJ49" s="545"/>
      <c r="CK49" s="545"/>
      <c r="CL49" s="545"/>
      <c r="CM49" s="545"/>
      <c r="CN49" s="545"/>
      <c r="CO49" s="545"/>
      <c r="CP49" s="545"/>
      <c r="CQ49" s="545"/>
      <c r="CR49" s="545"/>
      <c r="CS49" s="545"/>
      <c r="CT49" s="545"/>
      <c r="CU49" s="545"/>
      <c r="CV49" s="545"/>
      <c r="CW49" s="545"/>
      <c r="CX49" s="545"/>
      <c r="CY49" s="545"/>
      <c r="CZ49" s="545"/>
      <c r="DA49" s="545"/>
      <c r="DB49" s="545"/>
      <c r="DC49" s="545"/>
      <c r="DD49" s="545"/>
      <c r="DE49" s="545"/>
      <c r="DF49" s="545"/>
      <c r="DG49" s="545"/>
      <c r="DH49" s="545"/>
      <c r="DI49" s="545"/>
      <c r="DJ49" s="545"/>
      <c r="DK49" s="545"/>
      <c r="DL49" s="545"/>
      <c r="DM49" s="545"/>
      <c r="DN49" s="545"/>
      <c r="DO49" s="545"/>
      <c r="DP49" s="545"/>
      <c r="DQ49" s="545"/>
      <c r="DR49" s="545"/>
      <c r="DS49" s="545"/>
      <c r="DT49" s="545"/>
      <c r="DU49" s="545"/>
      <c r="DV49" s="545"/>
      <c r="DW49" s="545"/>
      <c r="DX49" s="545"/>
      <c r="DY49" s="545"/>
      <c r="DZ49" s="545"/>
      <c r="EA49" s="545"/>
      <c r="EB49" s="545"/>
      <c r="EC49" s="545"/>
      <c r="ED49" s="545"/>
      <c r="EE49" s="545"/>
      <c r="EF49" s="545"/>
      <c r="EG49" s="545"/>
      <c r="EH49" s="545"/>
      <c r="EI49" s="545"/>
      <c r="EJ49" s="545"/>
      <c r="EK49" s="545"/>
      <c r="EL49" s="545"/>
      <c r="EM49" s="545"/>
      <c r="EN49" s="545"/>
      <c r="EO49" s="545"/>
      <c r="EP49" s="545"/>
      <c r="EQ49" s="545"/>
      <c r="ER49" s="545"/>
      <c r="ES49" s="545"/>
      <c r="ET49" s="545"/>
      <c r="EU49" s="545"/>
      <c r="EV49" s="545"/>
      <c r="EW49" s="545"/>
      <c r="EX49" s="545"/>
      <c r="EY49" s="545"/>
      <c r="EZ49" s="545"/>
      <c r="FA49" s="545"/>
      <c r="FB49" s="545"/>
      <c r="FC49" s="545"/>
      <c r="FD49" s="545"/>
      <c r="FE49" s="545"/>
    </row>
    <row r="50" spans="1:161" s="24" customFormat="1" ht="30" customHeight="1">
      <c r="A50" s="402"/>
      <c r="B50" s="402"/>
      <c r="C50" s="402"/>
      <c r="D50" s="402"/>
      <c r="E50" s="402"/>
      <c r="F50" s="402"/>
      <c r="G50" s="402"/>
      <c r="H50" s="402"/>
      <c r="I50" s="30"/>
      <c r="J50" s="403" t="s">
        <v>443</v>
      </c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545"/>
      <c r="AY50" s="545"/>
      <c r="AZ50" s="545"/>
      <c r="BA50" s="545"/>
      <c r="BB50" s="545"/>
      <c r="BC50" s="545"/>
      <c r="BD50" s="545"/>
      <c r="BE50" s="545"/>
      <c r="BF50" s="545"/>
      <c r="BG50" s="545"/>
      <c r="BH50" s="545"/>
      <c r="BI50" s="545"/>
      <c r="BJ50" s="545"/>
      <c r="BK50" s="545"/>
      <c r="BL50" s="545"/>
      <c r="BM50" s="545"/>
      <c r="BN50" s="545"/>
      <c r="BO50" s="545"/>
      <c r="BP50" s="545"/>
      <c r="BQ50" s="545"/>
      <c r="BR50" s="545"/>
      <c r="BS50" s="545"/>
      <c r="BT50" s="545"/>
      <c r="BU50" s="545"/>
      <c r="BV50" s="545"/>
      <c r="BW50" s="545"/>
      <c r="BX50" s="545"/>
      <c r="BY50" s="545"/>
      <c r="BZ50" s="545"/>
      <c r="CA50" s="545"/>
      <c r="CB50" s="545"/>
      <c r="CC50" s="545"/>
      <c r="CD50" s="545"/>
      <c r="CE50" s="545"/>
      <c r="CF50" s="545"/>
      <c r="CG50" s="545"/>
      <c r="CH50" s="545"/>
      <c r="CI50" s="545"/>
      <c r="CJ50" s="545"/>
      <c r="CK50" s="545"/>
      <c r="CL50" s="545"/>
      <c r="CM50" s="545"/>
      <c r="CN50" s="545"/>
      <c r="CO50" s="545"/>
      <c r="CP50" s="545"/>
      <c r="CQ50" s="545"/>
      <c r="CR50" s="545"/>
      <c r="CS50" s="545"/>
      <c r="CT50" s="545"/>
      <c r="CU50" s="545"/>
      <c r="CV50" s="545"/>
      <c r="CW50" s="545"/>
      <c r="CX50" s="545"/>
      <c r="CY50" s="545"/>
      <c r="CZ50" s="545"/>
      <c r="DA50" s="545"/>
      <c r="DB50" s="545"/>
      <c r="DC50" s="545"/>
      <c r="DD50" s="545"/>
      <c r="DE50" s="545"/>
      <c r="DF50" s="545"/>
      <c r="DG50" s="545"/>
      <c r="DH50" s="545"/>
      <c r="DI50" s="545"/>
      <c r="DJ50" s="545"/>
      <c r="DK50" s="545"/>
      <c r="DL50" s="545"/>
      <c r="DM50" s="545"/>
      <c r="DN50" s="545"/>
      <c r="DO50" s="545"/>
      <c r="DP50" s="545"/>
      <c r="DQ50" s="545"/>
      <c r="DR50" s="545"/>
      <c r="DS50" s="545"/>
      <c r="DT50" s="545"/>
      <c r="DU50" s="545"/>
      <c r="DV50" s="545"/>
      <c r="DW50" s="545"/>
      <c r="DX50" s="545"/>
      <c r="DY50" s="545"/>
      <c r="DZ50" s="545"/>
      <c r="EA50" s="545"/>
      <c r="EB50" s="545"/>
      <c r="EC50" s="545"/>
      <c r="ED50" s="545"/>
      <c r="EE50" s="545"/>
      <c r="EF50" s="545"/>
      <c r="EG50" s="545"/>
      <c r="EH50" s="545"/>
      <c r="EI50" s="545"/>
      <c r="EJ50" s="545"/>
      <c r="EK50" s="545"/>
      <c r="EL50" s="545"/>
      <c r="EM50" s="545"/>
      <c r="EN50" s="545"/>
      <c r="EO50" s="545"/>
      <c r="EP50" s="545"/>
      <c r="EQ50" s="545"/>
      <c r="ER50" s="545"/>
      <c r="ES50" s="545"/>
      <c r="ET50" s="545"/>
      <c r="EU50" s="545"/>
      <c r="EV50" s="545"/>
      <c r="EW50" s="545"/>
      <c r="EX50" s="545"/>
      <c r="EY50" s="545"/>
      <c r="EZ50" s="545"/>
      <c r="FA50" s="545"/>
      <c r="FB50" s="545"/>
      <c r="FC50" s="545"/>
      <c r="FD50" s="545"/>
      <c r="FE50" s="545"/>
    </row>
    <row r="51" spans="1:161" s="24" customFormat="1" ht="15">
      <c r="A51" s="402"/>
      <c r="B51" s="402"/>
      <c r="C51" s="402"/>
      <c r="D51" s="402"/>
      <c r="E51" s="402"/>
      <c r="F51" s="402"/>
      <c r="G51" s="402"/>
      <c r="H51" s="402"/>
      <c r="I51" s="30"/>
      <c r="J51" s="566" t="s">
        <v>412</v>
      </c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566"/>
      <c r="X51" s="566"/>
      <c r="Y51" s="566"/>
      <c r="Z51" s="566"/>
      <c r="AA51" s="566"/>
      <c r="AB51" s="566"/>
      <c r="AC51" s="566"/>
      <c r="AD51" s="566"/>
      <c r="AE51" s="566"/>
      <c r="AF51" s="566"/>
      <c r="AG51" s="566"/>
      <c r="AH51" s="566"/>
      <c r="AI51" s="566"/>
      <c r="AJ51" s="566"/>
      <c r="AK51" s="566"/>
      <c r="AL51" s="566"/>
      <c r="AM51" s="566"/>
      <c r="AN51" s="566"/>
      <c r="AO51" s="566"/>
      <c r="AP51" s="566"/>
      <c r="AQ51" s="566"/>
      <c r="AR51" s="566"/>
      <c r="AS51" s="566"/>
      <c r="AT51" s="566"/>
      <c r="AU51" s="566"/>
      <c r="AV51" s="566"/>
      <c r="AW51" s="566"/>
      <c r="AX51" s="408">
        <f>AX48</f>
        <v>1719.4773858244596</v>
      </c>
      <c r="AY51" s="545"/>
      <c r="AZ51" s="545"/>
      <c r="BA51" s="545"/>
      <c r="BB51" s="545"/>
      <c r="BC51" s="545"/>
      <c r="BD51" s="545"/>
      <c r="BE51" s="545"/>
      <c r="BF51" s="545"/>
      <c r="BG51" s="545"/>
      <c r="BH51" s="545"/>
      <c r="BI51" s="545"/>
      <c r="BJ51" s="545"/>
      <c r="BK51" s="545"/>
      <c r="BL51" s="545"/>
      <c r="BM51" s="545"/>
      <c r="BN51" s="545"/>
      <c r="BO51" s="545"/>
      <c r="BP51" s="545"/>
      <c r="BQ51" s="545"/>
      <c r="BR51" s="545"/>
      <c r="BS51" s="545"/>
      <c r="BT51" s="545"/>
      <c r="BU51" s="545"/>
      <c r="BV51" s="545"/>
      <c r="BW51" s="545"/>
      <c r="BX51" s="545"/>
      <c r="BY51" s="545"/>
      <c r="BZ51" s="545"/>
      <c r="CA51" s="545"/>
      <c r="CB51" s="545"/>
      <c r="CC51" s="545"/>
      <c r="CD51" s="545"/>
      <c r="CE51" s="545"/>
      <c r="CF51" s="545"/>
      <c r="CG51" s="545"/>
      <c r="CH51" s="545"/>
      <c r="CI51" s="545"/>
      <c r="CJ51" s="545"/>
      <c r="CK51" s="545"/>
      <c r="CL51" s="545"/>
      <c r="CM51" s="545"/>
      <c r="CN51" s="545"/>
      <c r="CO51" s="545"/>
      <c r="CP51" s="545"/>
      <c r="CQ51" s="545"/>
      <c r="CR51" s="545"/>
      <c r="CS51" s="545"/>
      <c r="CT51" s="545"/>
      <c r="CU51" s="545"/>
      <c r="CV51" s="545"/>
      <c r="CW51" s="545"/>
      <c r="CX51" s="545"/>
      <c r="CY51" s="545"/>
      <c r="CZ51" s="545"/>
      <c r="DA51" s="545"/>
      <c r="DB51" s="408">
        <f>DB48</f>
        <v>1789.4026409900794</v>
      </c>
      <c r="DC51" s="545"/>
      <c r="DD51" s="545"/>
      <c r="DE51" s="545"/>
      <c r="DF51" s="545"/>
      <c r="DG51" s="545"/>
      <c r="DH51" s="545"/>
      <c r="DI51" s="545"/>
      <c r="DJ51" s="545"/>
      <c r="DK51" s="545"/>
      <c r="DL51" s="545"/>
      <c r="DM51" s="545"/>
      <c r="DN51" s="545"/>
      <c r="DO51" s="545"/>
      <c r="DP51" s="545"/>
      <c r="DQ51" s="545"/>
      <c r="DR51" s="545"/>
      <c r="DS51" s="545"/>
      <c r="DT51" s="545"/>
      <c r="DU51" s="545"/>
      <c r="DV51" s="545"/>
      <c r="DW51" s="545"/>
      <c r="DX51" s="545"/>
      <c r="DY51" s="545"/>
      <c r="DZ51" s="545"/>
      <c r="EA51" s="545"/>
      <c r="EB51" s="545"/>
      <c r="EC51" s="545"/>
      <c r="ED51" s="545"/>
      <c r="EE51" s="545"/>
      <c r="EF51" s="545"/>
      <c r="EG51" s="545"/>
      <c r="EH51" s="545"/>
      <c r="EI51" s="545"/>
      <c r="EJ51" s="545"/>
      <c r="EK51" s="545"/>
      <c r="EL51" s="545"/>
      <c r="EM51" s="545"/>
      <c r="EN51" s="545"/>
      <c r="EO51" s="545"/>
      <c r="EP51" s="545"/>
      <c r="EQ51" s="545"/>
      <c r="ER51" s="545"/>
      <c r="ES51" s="545"/>
      <c r="ET51" s="545"/>
      <c r="EU51" s="545"/>
      <c r="EV51" s="545"/>
      <c r="EW51" s="545"/>
      <c r="EX51" s="545"/>
      <c r="EY51" s="545"/>
      <c r="EZ51" s="545"/>
      <c r="FA51" s="545"/>
      <c r="FB51" s="545"/>
      <c r="FC51" s="545"/>
      <c r="FD51" s="545"/>
      <c r="FE51" s="545"/>
    </row>
    <row r="52" spans="1:161" s="24" customFormat="1" ht="16.5" customHeight="1" hidden="1">
      <c r="A52" s="402"/>
      <c r="B52" s="402"/>
      <c r="C52" s="402"/>
      <c r="D52" s="402"/>
      <c r="E52" s="402"/>
      <c r="F52" s="402"/>
      <c r="G52" s="402"/>
      <c r="H52" s="402"/>
      <c r="I52" s="30"/>
      <c r="J52" s="566" t="s">
        <v>413</v>
      </c>
      <c r="K52" s="566"/>
      <c r="L52" s="566"/>
      <c r="M52" s="566"/>
      <c r="N52" s="566"/>
      <c r="O52" s="566"/>
      <c r="P52" s="566"/>
      <c r="Q52" s="566"/>
      <c r="R52" s="566"/>
      <c r="S52" s="566"/>
      <c r="T52" s="566"/>
      <c r="U52" s="566"/>
      <c r="V52" s="566"/>
      <c r="W52" s="566"/>
      <c r="X52" s="566"/>
      <c r="Y52" s="566"/>
      <c r="Z52" s="566"/>
      <c r="AA52" s="566"/>
      <c r="AB52" s="566"/>
      <c r="AC52" s="566"/>
      <c r="AD52" s="566"/>
      <c r="AE52" s="566"/>
      <c r="AF52" s="566"/>
      <c r="AG52" s="566"/>
      <c r="AH52" s="566"/>
      <c r="AI52" s="566"/>
      <c r="AJ52" s="566"/>
      <c r="AK52" s="566"/>
      <c r="AL52" s="566"/>
      <c r="AM52" s="566"/>
      <c r="AN52" s="566"/>
      <c r="AO52" s="566"/>
      <c r="AP52" s="566"/>
      <c r="AQ52" s="566"/>
      <c r="AR52" s="566"/>
      <c r="AS52" s="566"/>
      <c r="AT52" s="566"/>
      <c r="AU52" s="566"/>
      <c r="AV52" s="566"/>
      <c r="AW52" s="566"/>
      <c r="AX52" s="545"/>
      <c r="AY52" s="545"/>
      <c r="AZ52" s="545"/>
      <c r="BA52" s="545"/>
      <c r="BB52" s="545"/>
      <c r="BC52" s="545"/>
      <c r="BD52" s="545"/>
      <c r="BE52" s="545"/>
      <c r="BF52" s="545"/>
      <c r="BG52" s="545"/>
      <c r="BH52" s="545"/>
      <c r="BI52" s="545"/>
      <c r="BJ52" s="545"/>
      <c r="BK52" s="545"/>
      <c r="BL52" s="545"/>
      <c r="BM52" s="545"/>
      <c r="BN52" s="545"/>
      <c r="BO52" s="545"/>
      <c r="BP52" s="545"/>
      <c r="BQ52" s="545"/>
      <c r="BR52" s="545"/>
      <c r="BS52" s="545"/>
      <c r="BT52" s="545"/>
      <c r="BU52" s="545"/>
      <c r="BV52" s="545"/>
      <c r="BW52" s="545"/>
      <c r="BX52" s="545"/>
      <c r="BY52" s="545"/>
      <c r="BZ52" s="545"/>
      <c r="CA52" s="545"/>
      <c r="CB52" s="545"/>
      <c r="CC52" s="545"/>
      <c r="CD52" s="545"/>
      <c r="CE52" s="545"/>
      <c r="CF52" s="545"/>
      <c r="CG52" s="545"/>
      <c r="CH52" s="545"/>
      <c r="CI52" s="545"/>
      <c r="CJ52" s="545"/>
      <c r="CK52" s="545"/>
      <c r="CL52" s="545"/>
      <c r="CM52" s="545"/>
      <c r="CN52" s="545"/>
      <c r="CO52" s="545"/>
      <c r="CP52" s="545"/>
      <c r="CQ52" s="545"/>
      <c r="CR52" s="545"/>
      <c r="CS52" s="545"/>
      <c r="CT52" s="545"/>
      <c r="CU52" s="545"/>
      <c r="CV52" s="545"/>
      <c r="CW52" s="545"/>
      <c r="CX52" s="545"/>
      <c r="CY52" s="545"/>
      <c r="CZ52" s="545"/>
      <c r="DA52" s="545"/>
      <c r="DB52" s="545"/>
      <c r="DC52" s="545"/>
      <c r="DD52" s="545"/>
      <c r="DE52" s="545"/>
      <c r="DF52" s="545"/>
      <c r="DG52" s="545"/>
      <c r="DH52" s="545"/>
      <c r="DI52" s="545"/>
      <c r="DJ52" s="545"/>
      <c r="DK52" s="545"/>
      <c r="DL52" s="545"/>
      <c r="DM52" s="545"/>
      <c r="DN52" s="545"/>
      <c r="DO52" s="545"/>
      <c r="DP52" s="545"/>
      <c r="DQ52" s="545"/>
      <c r="DR52" s="545"/>
      <c r="DS52" s="545"/>
      <c r="DT52" s="545"/>
      <c r="DU52" s="545"/>
      <c r="DV52" s="545"/>
      <c r="DW52" s="545"/>
      <c r="DX52" s="545"/>
      <c r="DY52" s="545"/>
      <c r="DZ52" s="545"/>
      <c r="EA52" s="545"/>
      <c r="EB52" s="545"/>
      <c r="EC52" s="545"/>
      <c r="ED52" s="545"/>
      <c r="EE52" s="545"/>
      <c r="EF52" s="545"/>
      <c r="EG52" s="545"/>
      <c r="EH52" s="545"/>
      <c r="EI52" s="545"/>
      <c r="EJ52" s="545"/>
      <c r="EK52" s="545"/>
      <c r="EL52" s="545"/>
      <c r="EM52" s="545"/>
      <c r="EN52" s="545"/>
      <c r="EO52" s="545"/>
      <c r="EP52" s="545"/>
      <c r="EQ52" s="545"/>
      <c r="ER52" s="545"/>
      <c r="ES52" s="545"/>
      <c r="ET52" s="545"/>
      <c r="EU52" s="545"/>
      <c r="EV52" s="545"/>
      <c r="EW52" s="545"/>
      <c r="EX52" s="545"/>
      <c r="EY52" s="545"/>
      <c r="EZ52" s="545"/>
      <c r="FA52" s="545"/>
      <c r="FB52" s="545"/>
      <c r="FC52" s="545"/>
      <c r="FD52" s="545"/>
      <c r="FE52" s="545"/>
    </row>
    <row r="53" spans="1:161" s="24" customFormat="1" ht="16.5" customHeight="1" hidden="1">
      <c r="A53" s="402"/>
      <c r="B53" s="402"/>
      <c r="C53" s="402"/>
      <c r="D53" s="402"/>
      <c r="E53" s="402"/>
      <c r="F53" s="402"/>
      <c r="G53" s="402"/>
      <c r="H53" s="402"/>
      <c r="I53" s="30"/>
      <c r="J53" s="566" t="s">
        <v>414</v>
      </c>
      <c r="K53" s="566"/>
      <c r="L53" s="566"/>
      <c r="M53" s="566"/>
      <c r="N53" s="566"/>
      <c r="O53" s="566"/>
      <c r="P53" s="566"/>
      <c r="Q53" s="566"/>
      <c r="R53" s="566"/>
      <c r="S53" s="566"/>
      <c r="T53" s="566"/>
      <c r="U53" s="566"/>
      <c r="V53" s="566"/>
      <c r="W53" s="566"/>
      <c r="X53" s="566"/>
      <c r="Y53" s="566"/>
      <c r="Z53" s="566"/>
      <c r="AA53" s="566"/>
      <c r="AB53" s="566"/>
      <c r="AC53" s="566"/>
      <c r="AD53" s="566"/>
      <c r="AE53" s="566"/>
      <c r="AF53" s="566"/>
      <c r="AG53" s="566"/>
      <c r="AH53" s="566"/>
      <c r="AI53" s="566"/>
      <c r="AJ53" s="566"/>
      <c r="AK53" s="566"/>
      <c r="AL53" s="566"/>
      <c r="AM53" s="566"/>
      <c r="AN53" s="566"/>
      <c r="AO53" s="566"/>
      <c r="AP53" s="566"/>
      <c r="AQ53" s="566"/>
      <c r="AR53" s="566"/>
      <c r="AS53" s="566"/>
      <c r="AT53" s="566"/>
      <c r="AU53" s="566"/>
      <c r="AV53" s="566"/>
      <c r="AW53" s="566"/>
      <c r="AX53" s="545"/>
      <c r="AY53" s="545"/>
      <c r="AZ53" s="545"/>
      <c r="BA53" s="545"/>
      <c r="BB53" s="545"/>
      <c r="BC53" s="545"/>
      <c r="BD53" s="545"/>
      <c r="BE53" s="545"/>
      <c r="BF53" s="545"/>
      <c r="BG53" s="545"/>
      <c r="BH53" s="545"/>
      <c r="BI53" s="545"/>
      <c r="BJ53" s="545"/>
      <c r="BK53" s="545"/>
      <c r="BL53" s="545"/>
      <c r="BM53" s="545"/>
      <c r="BN53" s="545"/>
      <c r="BO53" s="545"/>
      <c r="BP53" s="545"/>
      <c r="BQ53" s="545"/>
      <c r="BR53" s="545"/>
      <c r="BS53" s="545"/>
      <c r="BT53" s="545"/>
      <c r="BU53" s="545"/>
      <c r="BV53" s="545"/>
      <c r="BW53" s="545"/>
      <c r="BX53" s="545"/>
      <c r="BY53" s="545"/>
      <c r="BZ53" s="545"/>
      <c r="CA53" s="545"/>
      <c r="CB53" s="545"/>
      <c r="CC53" s="545"/>
      <c r="CD53" s="545"/>
      <c r="CE53" s="545"/>
      <c r="CF53" s="545"/>
      <c r="CG53" s="545"/>
      <c r="CH53" s="545"/>
      <c r="CI53" s="545"/>
      <c r="CJ53" s="545"/>
      <c r="CK53" s="545"/>
      <c r="CL53" s="545"/>
      <c r="CM53" s="545"/>
      <c r="CN53" s="545"/>
      <c r="CO53" s="545"/>
      <c r="CP53" s="545"/>
      <c r="CQ53" s="545"/>
      <c r="CR53" s="545"/>
      <c r="CS53" s="545"/>
      <c r="CT53" s="545"/>
      <c r="CU53" s="545"/>
      <c r="CV53" s="545"/>
      <c r="CW53" s="545"/>
      <c r="CX53" s="545"/>
      <c r="CY53" s="545"/>
      <c r="CZ53" s="545"/>
      <c r="DA53" s="545"/>
      <c r="DB53" s="545"/>
      <c r="DC53" s="545"/>
      <c r="DD53" s="545"/>
      <c r="DE53" s="545"/>
      <c r="DF53" s="545"/>
      <c r="DG53" s="545"/>
      <c r="DH53" s="545"/>
      <c r="DI53" s="545"/>
      <c r="DJ53" s="545"/>
      <c r="DK53" s="545"/>
      <c r="DL53" s="545"/>
      <c r="DM53" s="545"/>
      <c r="DN53" s="545"/>
      <c r="DO53" s="545"/>
      <c r="DP53" s="545"/>
      <c r="DQ53" s="545"/>
      <c r="DR53" s="545"/>
      <c r="DS53" s="545"/>
      <c r="DT53" s="545"/>
      <c r="DU53" s="545"/>
      <c r="DV53" s="545"/>
      <c r="DW53" s="545"/>
      <c r="DX53" s="545"/>
      <c r="DY53" s="545"/>
      <c r="DZ53" s="545"/>
      <c r="EA53" s="545"/>
      <c r="EB53" s="545"/>
      <c r="EC53" s="545"/>
      <c r="ED53" s="545"/>
      <c r="EE53" s="545"/>
      <c r="EF53" s="545"/>
      <c r="EG53" s="545"/>
      <c r="EH53" s="545"/>
      <c r="EI53" s="545"/>
      <c r="EJ53" s="545"/>
      <c r="EK53" s="545"/>
      <c r="EL53" s="545"/>
      <c r="EM53" s="545"/>
      <c r="EN53" s="545"/>
      <c r="EO53" s="545"/>
      <c r="EP53" s="545"/>
      <c r="EQ53" s="545"/>
      <c r="ER53" s="545"/>
      <c r="ES53" s="545"/>
      <c r="ET53" s="545"/>
      <c r="EU53" s="545"/>
      <c r="EV53" s="545"/>
      <c r="EW53" s="545"/>
      <c r="EX53" s="545"/>
      <c r="EY53" s="545"/>
      <c r="EZ53" s="545"/>
      <c r="FA53" s="545"/>
      <c r="FB53" s="545"/>
      <c r="FC53" s="545"/>
      <c r="FD53" s="545"/>
      <c r="FE53" s="545"/>
    </row>
    <row r="54" spans="1:161" s="24" customFormat="1" ht="16.5" customHeight="1" hidden="1">
      <c r="A54" s="402"/>
      <c r="B54" s="402"/>
      <c r="C54" s="402"/>
      <c r="D54" s="402"/>
      <c r="E54" s="402"/>
      <c r="F54" s="402"/>
      <c r="G54" s="402"/>
      <c r="H54" s="402"/>
      <c r="I54" s="30"/>
      <c r="J54" s="566" t="s">
        <v>415</v>
      </c>
      <c r="K54" s="566"/>
      <c r="L54" s="566"/>
      <c r="M54" s="566"/>
      <c r="N54" s="566"/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66"/>
      <c r="Z54" s="566"/>
      <c r="AA54" s="566"/>
      <c r="AB54" s="566"/>
      <c r="AC54" s="566"/>
      <c r="AD54" s="566"/>
      <c r="AE54" s="566"/>
      <c r="AF54" s="566"/>
      <c r="AG54" s="566"/>
      <c r="AH54" s="566"/>
      <c r="AI54" s="566"/>
      <c r="AJ54" s="566"/>
      <c r="AK54" s="566"/>
      <c r="AL54" s="566"/>
      <c r="AM54" s="566"/>
      <c r="AN54" s="566"/>
      <c r="AO54" s="566"/>
      <c r="AP54" s="566"/>
      <c r="AQ54" s="566"/>
      <c r="AR54" s="566"/>
      <c r="AS54" s="566"/>
      <c r="AT54" s="566"/>
      <c r="AU54" s="566"/>
      <c r="AV54" s="566"/>
      <c r="AW54" s="566"/>
      <c r="AX54" s="545"/>
      <c r="AY54" s="545"/>
      <c r="AZ54" s="545"/>
      <c r="BA54" s="545"/>
      <c r="BB54" s="545"/>
      <c r="BC54" s="545"/>
      <c r="BD54" s="545"/>
      <c r="BE54" s="545"/>
      <c r="BF54" s="545"/>
      <c r="BG54" s="545"/>
      <c r="BH54" s="545"/>
      <c r="BI54" s="545"/>
      <c r="BJ54" s="545"/>
      <c r="BK54" s="545"/>
      <c r="BL54" s="545"/>
      <c r="BM54" s="545"/>
      <c r="BN54" s="545"/>
      <c r="BO54" s="545"/>
      <c r="BP54" s="545"/>
      <c r="BQ54" s="545"/>
      <c r="BR54" s="545"/>
      <c r="BS54" s="545"/>
      <c r="BT54" s="545"/>
      <c r="BU54" s="545"/>
      <c r="BV54" s="545"/>
      <c r="BW54" s="545"/>
      <c r="BX54" s="545"/>
      <c r="BY54" s="545"/>
      <c r="BZ54" s="545"/>
      <c r="CA54" s="545"/>
      <c r="CB54" s="545"/>
      <c r="CC54" s="545"/>
      <c r="CD54" s="545"/>
      <c r="CE54" s="545"/>
      <c r="CF54" s="545"/>
      <c r="CG54" s="545"/>
      <c r="CH54" s="545"/>
      <c r="CI54" s="545"/>
      <c r="CJ54" s="545"/>
      <c r="CK54" s="545"/>
      <c r="CL54" s="545"/>
      <c r="CM54" s="545"/>
      <c r="CN54" s="545"/>
      <c r="CO54" s="545"/>
      <c r="CP54" s="545"/>
      <c r="CQ54" s="545"/>
      <c r="CR54" s="545"/>
      <c r="CS54" s="545"/>
      <c r="CT54" s="545"/>
      <c r="CU54" s="545"/>
      <c r="CV54" s="545"/>
      <c r="CW54" s="545"/>
      <c r="CX54" s="545"/>
      <c r="CY54" s="545"/>
      <c r="CZ54" s="545"/>
      <c r="DA54" s="545"/>
      <c r="DB54" s="545"/>
      <c r="DC54" s="545"/>
      <c r="DD54" s="545"/>
      <c r="DE54" s="545"/>
      <c r="DF54" s="545"/>
      <c r="DG54" s="545"/>
      <c r="DH54" s="545"/>
      <c r="DI54" s="545"/>
      <c r="DJ54" s="545"/>
      <c r="DK54" s="545"/>
      <c r="DL54" s="545"/>
      <c r="DM54" s="545"/>
      <c r="DN54" s="545"/>
      <c r="DO54" s="545"/>
      <c r="DP54" s="545"/>
      <c r="DQ54" s="545"/>
      <c r="DR54" s="545"/>
      <c r="DS54" s="545"/>
      <c r="DT54" s="545"/>
      <c r="DU54" s="545"/>
      <c r="DV54" s="545"/>
      <c r="DW54" s="545"/>
      <c r="DX54" s="545"/>
      <c r="DY54" s="545"/>
      <c r="DZ54" s="545"/>
      <c r="EA54" s="545"/>
      <c r="EB54" s="545"/>
      <c r="EC54" s="545"/>
      <c r="ED54" s="545"/>
      <c r="EE54" s="545"/>
      <c r="EF54" s="545"/>
      <c r="EG54" s="545"/>
      <c r="EH54" s="545"/>
      <c r="EI54" s="545"/>
      <c r="EJ54" s="545"/>
      <c r="EK54" s="545"/>
      <c r="EL54" s="545"/>
      <c r="EM54" s="545"/>
      <c r="EN54" s="545"/>
      <c r="EO54" s="545"/>
      <c r="EP54" s="545"/>
      <c r="EQ54" s="545"/>
      <c r="ER54" s="545"/>
      <c r="ES54" s="545"/>
      <c r="ET54" s="545"/>
      <c r="EU54" s="545"/>
      <c r="EV54" s="545"/>
      <c r="EW54" s="545"/>
      <c r="EX54" s="545"/>
      <c r="EY54" s="545"/>
      <c r="EZ54" s="545"/>
      <c r="FA54" s="545"/>
      <c r="FB54" s="545"/>
      <c r="FC54" s="545"/>
      <c r="FD54" s="545"/>
      <c r="FE54" s="545"/>
    </row>
    <row r="55" spans="1:161" s="24" customFormat="1" ht="16.5" customHeight="1" hidden="1">
      <c r="A55" s="402"/>
      <c r="B55" s="402"/>
      <c r="C55" s="402"/>
      <c r="D55" s="402"/>
      <c r="E55" s="402"/>
      <c r="F55" s="402"/>
      <c r="G55" s="402"/>
      <c r="H55" s="402"/>
      <c r="I55" s="30"/>
      <c r="J55" s="566" t="s">
        <v>416</v>
      </c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566"/>
      <c r="AR55" s="566"/>
      <c r="AS55" s="566"/>
      <c r="AT55" s="566"/>
      <c r="AU55" s="566"/>
      <c r="AV55" s="566"/>
      <c r="AW55" s="566"/>
      <c r="AX55" s="545"/>
      <c r="AY55" s="545"/>
      <c r="AZ55" s="545"/>
      <c r="BA55" s="545"/>
      <c r="BB55" s="545"/>
      <c r="BC55" s="545"/>
      <c r="BD55" s="545"/>
      <c r="BE55" s="545"/>
      <c r="BF55" s="545"/>
      <c r="BG55" s="545"/>
      <c r="BH55" s="545"/>
      <c r="BI55" s="545"/>
      <c r="BJ55" s="545"/>
      <c r="BK55" s="545"/>
      <c r="BL55" s="545"/>
      <c r="BM55" s="545"/>
      <c r="BN55" s="545"/>
      <c r="BO55" s="545"/>
      <c r="BP55" s="545"/>
      <c r="BQ55" s="545"/>
      <c r="BR55" s="545"/>
      <c r="BS55" s="545"/>
      <c r="BT55" s="545"/>
      <c r="BU55" s="545"/>
      <c r="BV55" s="545"/>
      <c r="BW55" s="545"/>
      <c r="BX55" s="545"/>
      <c r="BY55" s="545"/>
      <c r="BZ55" s="545"/>
      <c r="CA55" s="545"/>
      <c r="CB55" s="545"/>
      <c r="CC55" s="545"/>
      <c r="CD55" s="545"/>
      <c r="CE55" s="545"/>
      <c r="CF55" s="545"/>
      <c r="CG55" s="545"/>
      <c r="CH55" s="545"/>
      <c r="CI55" s="545"/>
      <c r="CJ55" s="545"/>
      <c r="CK55" s="545"/>
      <c r="CL55" s="545"/>
      <c r="CM55" s="545"/>
      <c r="CN55" s="545"/>
      <c r="CO55" s="545"/>
      <c r="CP55" s="545"/>
      <c r="CQ55" s="545"/>
      <c r="CR55" s="545"/>
      <c r="CS55" s="545"/>
      <c r="CT55" s="545"/>
      <c r="CU55" s="545"/>
      <c r="CV55" s="545"/>
      <c r="CW55" s="545"/>
      <c r="CX55" s="545"/>
      <c r="CY55" s="545"/>
      <c r="CZ55" s="545"/>
      <c r="DA55" s="545"/>
      <c r="DB55" s="545"/>
      <c r="DC55" s="545"/>
      <c r="DD55" s="545"/>
      <c r="DE55" s="545"/>
      <c r="DF55" s="545"/>
      <c r="DG55" s="545"/>
      <c r="DH55" s="545"/>
      <c r="DI55" s="545"/>
      <c r="DJ55" s="545"/>
      <c r="DK55" s="545"/>
      <c r="DL55" s="545"/>
      <c r="DM55" s="545"/>
      <c r="DN55" s="545"/>
      <c r="DO55" s="545"/>
      <c r="DP55" s="545"/>
      <c r="DQ55" s="545"/>
      <c r="DR55" s="545"/>
      <c r="DS55" s="545"/>
      <c r="DT55" s="545"/>
      <c r="DU55" s="545"/>
      <c r="DV55" s="545"/>
      <c r="DW55" s="545"/>
      <c r="DX55" s="545"/>
      <c r="DY55" s="545"/>
      <c r="DZ55" s="545"/>
      <c r="EA55" s="545"/>
      <c r="EB55" s="545"/>
      <c r="EC55" s="545"/>
      <c r="ED55" s="545"/>
      <c r="EE55" s="545"/>
      <c r="EF55" s="545"/>
      <c r="EG55" s="545"/>
      <c r="EH55" s="545"/>
      <c r="EI55" s="545"/>
      <c r="EJ55" s="545"/>
      <c r="EK55" s="545"/>
      <c r="EL55" s="545"/>
      <c r="EM55" s="545"/>
      <c r="EN55" s="545"/>
      <c r="EO55" s="545"/>
      <c r="EP55" s="545"/>
      <c r="EQ55" s="545"/>
      <c r="ER55" s="545"/>
      <c r="ES55" s="545"/>
      <c r="ET55" s="545"/>
      <c r="EU55" s="545"/>
      <c r="EV55" s="545"/>
      <c r="EW55" s="545"/>
      <c r="EX55" s="545"/>
      <c r="EY55" s="545"/>
      <c r="EZ55" s="545"/>
      <c r="FA55" s="545"/>
      <c r="FB55" s="545"/>
      <c r="FC55" s="545"/>
      <c r="FD55" s="545"/>
      <c r="FE55" s="545"/>
    </row>
    <row r="56" spans="1:161" s="24" customFormat="1" ht="15" hidden="1">
      <c r="A56" s="402"/>
      <c r="B56" s="402"/>
      <c r="C56" s="402"/>
      <c r="D56" s="402"/>
      <c r="E56" s="402"/>
      <c r="F56" s="402"/>
      <c r="G56" s="402"/>
      <c r="H56" s="402"/>
      <c r="I56" s="30"/>
      <c r="J56" s="566" t="s">
        <v>417</v>
      </c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  <c r="AM56" s="566"/>
      <c r="AN56" s="566"/>
      <c r="AO56" s="566"/>
      <c r="AP56" s="566"/>
      <c r="AQ56" s="566"/>
      <c r="AR56" s="566"/>
      <c r="AS56" s="566"/>
      <c r="AT56" s="566"/>
      <c r="AU56" s="566"/>
      <c r="AV56" s="566"/>
      <c r="AW56" s="566"/>
      <c r="AX56" s="545"/>
      <c r="AY56" s="545"/>
      <c r="AZ56" s="545"/>
      <c r="BA56" s="545"/>
      <c r="BB56" s="545"/>
      <c r="BC56" s="545"/>
      <c r="BD56" s="545"/>
      <c r="BE56" s="545"/>
      <c r="BF56" s="545"/>
      <c r="BG56" s="545"/>
      <c r="BH56" s="545"/>
      <c r="BI56" s="545"/>
      <c r="BJ56" s="545"/>
      <c r="BK56" s="545"/>
      <c r="BL56" s="545"/>
      <c r="BM56" s="545"/>
      <c r="BN56" s="545"/>
      <c r="BO56" s="545"/>
      <c r="BP56" s="545"/>
      <c r="BQ56" s="545"/>
      <c r="BR56" s="545"/>
      <c r="BS56" s="545"/>
      <c r="BT56" s="545"/>
      <c r="BU56" s="545"/>
      <c r="BV56" s="545"/>
      <c r="BW56" s="545"/>
      <c r="BX56" s="545"/>
      <c r="BY56" s="545"/>
      <c r="BZ56" s="545"/>
      <c r="CA56" s="545"/>
      <c r="CB56" s="545"/>
      <c r="CC56" s="545"/>
      <c r="CD56" s="545"/>
      <c r="CE56" s="545"/>
      <c r="CF56" s="545"/>
      <c r="CG56" s="545"/>
      <c r="CH56" s="545"/>
      <c r="CI56" s="545"/>
      <c r="CJ56" s="545"/>
      <c r="CK56" s="545"/>
      <c r="CL56" s="545"/>
      <c r="CM56" s="545"/>
      <c r="CN56" s="545"/>
      <c r="CO56" s="545"/>
      <c r="CP56" s="545"/>
      <c r="CQ56" s="545"/>
      <c r="CR56" s="545"/>
      <c r="CS56" s="545"/>
      <c r="CT56" s="545"/>
      <c r="CU56" s="545"/>
      <c r="CV56" s="545"/>
      <c r="CW56" s="545"/>
      <c r="CX56" s="545"/>
      <c r="CY56" s="545"/>
      <c r="CZ56" s="545"/>
      <c r="DA56" s="545"/>
      <c r="DB56" s="545"/>
      <c r="DC56" s="545"/>
      <c r="DD56" s="545"/>
      <c r="DE56" s="545"/>
      <c r="DF56" s="545"/>
      <c r="DG56" s="545"/>
      <c r="DH56" s="545"/>
      <c r="DI56" s="545"/>
      <c r="DJ56" s="545"/>
      <c r="DK56" s="545"/>
      <c r="DL56" s="545"/>
      <c r="DM56" s="545"/>
      <c r="DN56" s="545"/>
      <c r="DO56" s="545"/>
      <c r="DP56" s="545"/>
      <c r="DQ56" s="545"/>
      <c r="DR56" s="545"/>
      <c r="DS56" s="545"/>
      <c r="DT56" s="545"/>
      <c r="DU56" s="545"/>
      <c r="DV56" s="545"/>
      <c r="DW56" s="545"/>
      <c r="DX56" s="545"/>
      <c r="DY56" s="545"/>
      <c r="DZ56" s="545"/>
      <c r="EA56" s="545"/>
      <c r="EB56" s="545"/>
      <c r="EC56" s="545"/>
      <c r="ED56" s="545"/>
      <c r="EE56" s="545"/>
      <c r="EF56" s="545"/>
      <c r="EG56" s="545"/>
      <c r="EH56" s="545"/>
      <c r="EI56" s="545"/>
      <c r="EJ56" s="545"/>
      <c r="EK56" s="545"/>
      <c r="EL56" s="545"/>
      <c r="EM56" s="545"/>
      <c r="EN56" s="545"/>
      <c r="EO56" s="545"/>
      <c r="EP56" s="545"/>
      <c r="EQ56" s="545"/>
      <c r="ER56" s="545"/>
      <c r="ES56" s="545"/>
      <c r="ET56" s="545"/>
      <c r="EU56" s="545"/>
      <c r="EV56" s="545"/>
      <c r="EW56" s="545"/>
      <c r="EX56" s="545"/>
      <c r="EY56" s="545"/>
      <c r="EZ56" s="545"/>
      <c r="FA56" s="545"/>
      <c r="FB56" s="545"/>
      <c r="FC56" s="545"/>
      <c r="FD56" s="545"/>
      <c r="FE56" s="545"/>
    </row>
    <row r="57" ht="15"/>
    <row r="58" s="20" customFormat="1" ht="12" hidden="1">
      <c r="B58" s="20" t="s">
        <v>772</v>
      </c>
    </row>
    <row r="59" spans="5:161" s="44" customFormat="1" ht="24.75" customHeight="1" hidden="1">
      <c r="E59" s="656" t="s">
        <v>912</v>
      </c>
      <c r="F59" s="656"/>
      <c r="G59" s="656"/>
      <c r="H59" s="483" t="s">
        <v>456</v>
      </c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3"/>
      <c r="AM59" s="483"/>
      <c r="AN59" s="483"/>
      <c r="AO59" s="483"/>
      <c r="AP59" s="483"/>
      <c r="AQ59" s="483"/>
      <c r="AR59" s="483"/>
      <c r="AS59" s="483"/>
      <c r="AT59" s="483"/>
      <c r="AU59" s="483"/>
      <c r="AV59" s="483"/>
      <c r="AW59" s="483"/>
      <c r="AX59" s="483"/>
      <c r="AY59" s="483"/>
      <c r="AZ59" s="483"/>
      <c r="BA59" s="483"/>
      <c r="BB59" s="483"/>
      <c r="BC59" s="483"/>
      <c r="BD59" s="483"/>
      <c r="BE59" s="483"/>
      <c r="BF59" s="483"/>
      <c r="BG59" s="483"/>
      <c r="BH59" s="483"/>
      <c r="BI59" s="483"/>
      <c r="BJ59" s="483"/>
      <c r="BK59" s="483"/>
      <c r="BL59" s="483"/>
      <c r="BM59" s="483"/>
      <c r="BN59" s="483"/>
      <c r="BO59" s="483"/>
      <c r="BP59" s="483"/>
      <c r="BQ59" s="483"/>
      <c r="BR59" s="483"/>
      <c r="BS59" s="483"/>
      <c r="BT59" s="483"/>
      <c r="BU59" s="483"/>
      <c r="BV59" s="483"/>
      <c r="BW59" s="483"/>
      <c r="BX59" s="483"/>
      <c r="BY59" s="483"/>
      <c r="BZ59" s="483"/>
      <c r="CA59" s="483"/>
      <c r="CB59" s="483"/>
      <c r="CC59" s="483"/>
      <c r="CD59" s="483"/>
      <c r="CE59" s="483"/>
      <c r="CF59" s="483"/>
      <c r="CG59" s="483"/>
      <c r="CH59" s="483"/>
      <c r="CI59" s="483"/>
      <c r="CJ59" s="483"/>
      <c r="CK59" s="483"/>
      <c r="CL59" s="483"/>
      <c r="CM59" s="483"/>
      <c r="CN59" s="483"/>
      <c r="CO59" s="483"/>
      <c r="CP59" s="483"/>
      <c r="CQ59" s="483"/>
      <c r="CR59" s="483"/>
      <c r="CS59" s="483"/>
      <c r="CT59" s="483"/>
      <c r="CU59" s="483"/>
      <c r="CV59" s="483"/>
      <c r="CW59" s="483"/>
      <c r="CX59" s="483"/>
      <c r="CY59" s="483"/>
      <c r="CZ59" s="483"/>
      <c r="DA59" s="483"/>
      <c r="DB59" s="483"/>
      <c r="DC59" s="483"/>
      <c r="DD59" s="483"/>
      <c r="DE59" s="483"/>
      <c r="DF59" s="483"/>
      <c r="DG59" s="483"/>
      <c r="DH59" s="483"/>
      <c r="DI59" s="483"/>
      <c r="DJ59" s="483"/>
      <c r="DK59" s="483"/>
      <c r="DL59" s="483"/>
      <c r="DM59" s="483"/>
      <c r="DN59" s="483"/>
      <c r="DO59" s="483"/>
      <c r="DP59" s="483"/>
      <c r="DQ59" s="483"/>
      <c r="DR59" s="483"/>
      <c r="DS59" s="483"/>
      <c r="DT59" s="483"/>
      <c r="DU59" s="483"/>
      <c r="DV59" s="483"/>
      <c r="DW59" s="483"/>
      <c r="DX59" s="483"/>
      <c r="DY59" s="483"/>
      <c r="DZ59" s="483"/>
      <c r="EA59" s="483"/>
      <c r="EB59" s="483"/>
      <c r="EC59" s="483"/>
      <c r="ED59" s="483"/>
      <c r="EE59" s="483"/>
      <c r="EF59" s="483"/>
      <c r="EG59" s="483"/>
      <c r="EH59" s="483"/>
      <c r="EI59" s="483"/>
      <c r="EJ59" s="483"/>
      <c r="EK59" s="483"/>
      <c r="EL59" s="483"/>
      <c r="EM59" s="483"/>
      <c r="EN59" s="483"/>
      <c r="EO59" s="483"/>
      <c r="EP59" s="483"/>
      <c r="EQ59" s="483"/>
      <c r="ER59" s="483"/>
      <c r="ES59" s="483"/>
      <c r="ET59" s="483"/>
      <c r="EU59" s="483"/>
      <c r="EV59" s="483"/>
      <c r="EW59" s="483"/>
      <c r="EX59" s="483"/>
      <c r="EY59" s="483"/>
      <c r="EZ59" s="483"/>
      <c r="FA59" s="483"/>
      <c r="FB59" s="483"/>
      <c r="FC59" s="483"/>
      <c r="FD59" s="483"/>
      <c r="FE59" s="483"/>
    </row>
    <row r="60" spans="5:161" s="44" customFormat="1" ht="24.75" customHeight="1" hidden="1">
      <c r="E60" s="656" t="s">
        <v>914</v>
      </c>
      <c r="F60" s="656"/>
      <c r="G60" s="656"/>
      <c r="H60" s="483" t="s">
        <v>457</v>
      </c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  <c r="AC60" s="483"/>
      <c r="AD60" s="483"/>
      <c r="AE60" s="483"/>
      <c r="AF60" s="483"/>
      <c r="AG60" s="483"/>
      <c r="AH60" s="483"/>
      <c r="AI60" s="483"/>
      <c r="AJ60" s="483"/>
      <c r="AK60" s="483"/>
      <c r="AL60" s="483"/>
      <c r="AM60" s="483"/>
      <c r="AN60" s="483"/>
      <c r="AO60" s="483"/>
      <c r="AP60" s="483"/>
      <c r="AQ60" s="483"/>
      <c r="AR60" s="483"/>
      <c r="AS60" s="483"/>
      <c r="AT60" s="483"/>
      <c r="AU60" s="483"/>
      <c r="AV60" s="483"/>
      <c r="AW60" s="483"/>
      <c r="AX60" s="483"/>
      <c r="AY60" s="483"/>
      <c r="AZ60" s="483"/>
      <c r="BA60" s="483"/>
      <c r="BB60" s="483"/>
      <c r="BC60" s="483"/>
      <c r="BD60" s="483"/>
      <c r="BE60" s="483"/>
      <c r="BF60" s="483"/>
      <c r="BG60" s="483"/>
      <c r="BH60" s="483"/>
      <c r="BI60" s="483"/>
      <c r="BJ60" s="483"/>
      <c r="BK60" s="483"/>
      <c r="BL60" s="483"/>
      <c r="BM60" s="483"/>
      <c r="BN60" s="483"/>
      <c r="BO60" s="483"/>
      <c r="BP60" s="483"/>
      <c r="BQ60" s="483"/>
      <c r="BR60" s="483"/>
      <c r="BS60" s="483"/>
      <c r="BT60" s="483"/>
      <c r="BU60" s="483"/>
      <c r="BV60" s="483"/>
      <c r="BW60" s="483"/>
      <c r="BX60" s="483"/>
      <c r="BY60" s="483"/>
      <c r="BZ60" s="483"/>
      <c r="CA60" s="483"/>
      <c r="CB60" s="483"/>
      <c r="CC60" s="483"/>
      <c r="CD60" s="483"/>
      <c r="CE60" s="483"/>
      <c r="CF60" s="483"/>
      <c r="CG60" s="483"/>
      <c r="CH60" s="483"/>
      <c r="CI60" s="483"/>
      <c r="CJ60" s="483"/>
      <c r="CK60" s="483"/>
      <c r="CL60" s="483"/>
      <c r="CM60" s="483"/>
      <c r="CN60" s="483"/>
      <c r="CO60" s="483"/>
      <c r="CP60" s="483"/>
      <c r="CQ60" s="483"/>
      <c r="CR60" s="483"/>
      <c r="CS60" s="483"/>
      <c r="CT60" s="483"/>
      <c r="CU60" s="483"/>
      <c r="CV60" s="483"/>
      <c r="CW60" s="483"/>
      <c r="CX60" s="483"/>
      <c r="CY60" s="483"/>
      <c r="CZ60" s="483"/>
      <c r="DA60" s="483"/>
      <c r="DB60" s="483"/>
      <c r="DC60" s="483"/>
      <c r="DD60" s="483"/>
      <c r="DE60" s="483"/>
      <c r="DF60" s="483"/>
      <c r="DG60" s="483"/>
      <c r="DH60" s="483"/>
      <c r="DI60" s="483"/>
      <c r="DJ60" s="483"/>
      <c r="DK60" s="483"/>
      <c r="DL60" s="483"/>
      <c r="DM60" s="483"/>
      <c r="DN60" s="483"/>
      <c r="DO60" s="483"/>
      <c r="DP60" s="483"/>
      <c r="DQ60" s="483"/>
      <c r="DR60" s="483"/>
      <c r="DS60" s="483"/>
      <c r="DT60" s="483"/>
      <c r="DU60" s="483"/>
      <c r="DV60" s="483"/>
      <c r="DW60" s="483"/>
      <c r="DX60" s="483"/>
      <c r="DY60" s="483"/>
      <c r="DZ60" s="483"/>
      <c r="EA60" s="483"/>
      <c r="EB60" s="483"/>
      <c r="EC60" s="483"/>
      <c r="ED60" s="483"/>
      <c r="EE60" s="483"/>
      <c r="EF60" s="483"/>
      <c r="EG60" s="483"/>
      <c r="EH60" s="483"/>
      <c r="EI60" s="483"/>
      <c r="EJ60" s="483"/>
      <c r="EK60" s="483"/>
      <c r="EL60" s="483"/>
      <c r="EM60" s="483"/>
      <c r="EN60" s="483"/>
      <c r="EO60" s="483"/>
      <c r="EP60" s="483"/>
      <c r="EQ60" s="483"/>
      <c r="ER60" s="483"/>
      <c r="ES60" s="483"/>
      <c r="ET60" s="483"/>
      <c r="EU60" s="483"/>
      <c r="EV60" s="483"/>
      <c r="EW60" s="483"/>
      <c r="EX60" s="483"/>
      <c r="EY60" s="483"/>
      <c r="EZ60" s="483"/>
      <c r="FA60" s="483"/>
      <c r="FB60" s="483"/>
      <c r="FC60" s="483"/>
      <c r="FD60" s="483"/>
      <c r="FE60" s="483"/>
    </row>
    <row r="61" spans="5:161" s="44" customFormat="1" ht="24.75" customHeight="1" hidden="1">
      <c r="E61" s="656" t="s">
        <v>916</v>
      </c>
      <c r="F61" s="656"/>
      <c r="G61" s="656"/>
      <c r="H61" s="483" t="s">
        <v>458</v>
      </c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3"/>
      <c r="AA61" s="483"/>
      <c r="AB61" s="483"/>
      <c r="AC61" s="483"/>
      <c r="AD61" s="483"/>
      <c r="AE61" s="483"/>
      <c r="AF61" s="483"/>
      <c r="AG61" s="483"/>
      <c r="AH61" s="483"/>
      <c r="AI61" s="483"/>
      <c r="AJ61" s="483"/>
      <c r="AK61" s="483"/>
      <c r="AL61" s="483"/>
      <c r="AM61" s="483"/>
      <c r="AN61" s="483"/>
      <c r="AO61" s="483"/>
      <c r="AP61" s="483"/>
      <c r="AQ61" s="483"/>
      <c r="AR61" s="483"/>
      <c r="AS61" s="483"/>
      <c r="AT61" s="483"/>
      <c r="AU61" s="483"/>
      <c r="AV61" s="483"/>
      <c r="AW61" s="483"/>
      <c r="AX61" s="483"/>
      <c r="AY61" s="483"/>
      <c r="AZ61" s="483"/>
      <c r="BA61" s="483"/>
      <c r="BB61" s="483"/>
      <c r="BC61" s="483"/>
      <c r="BD61" s="483"/>
      <c r="BE61" s="483"/>
      <c r="BF61" s="483"/>
      <c r="BG61" s="483"/>
      <c r="BH61" s="483"/>
      <c r="BI61" s="483"/>
      <c r="BJ61" s="483"/>
      <c r="BK61" s="483"/>
      <c r="BL61" s="483"/>
      <c r="BM61" s="483"/>
      <c r="BN61" s="483"/>
      <c r="BO61" s="483"/>
      <c r="BP61" s="483"/>
      <c r="BQ61" s="483"/>
      <c r="BR61" s="483"/>
      <c r="BS61" s="483"/>
      <c r="BT61" s="483"/>
      <c r="BU61" s="483"/>
      <c r="BV61" s="483"/>
      <c r="BW61" s="483"/>
      <c r="BX61" s="483"/>
      <c r="BY61" s="483"/>
      <c r="BZ61" s="483"/>
      <c r="CA61" s="483"/>
      <c r="CB61" s="483"/>
      <c r="CC61" s="483"/>
      <c r="CD61" s="483"/>
      <c r="CE61" s="483"/>
      <c r="CF61" s="483"/>
      <c r="CG61" s="483"/>
      <c r="CH61" s="483"/>
      <c r="CI61" s="483"/>
      <c r="CJ61" s="483"/>
      <c r="CK61" s="483"/>
      <c r="CL61" s="483"/>
      <c r="CM61" s="483"/>
      <c r="CN61" s="483"/>
      <c r="CO61" s="483"/>
      <c r="CP61" s="483"/>
      <c r="CQ61" s="483"/>
      <c r="CR61" s="483"/>
      <c r="CS61" s="483"/>
      <c r="CT61" s="483"/>
      <c r="CU61" s="483"/>
      <c r="CV61" s="483"/>
      <c r="CW61" s="483"/>
      <c r="CX61" s="483"/>
      <c r="CY61" s="483"/>
      <c r="CZ61" s="483"/>
      <c r="DA61" s="483"/>
      <c r="DB61" s="483"/>
      <c r="DC61" s="483"/>
      <c r="DD61" s="483"/>
      <c r="DE61" s="483"/>
      <c r="DF61" s="483"/>
      <c r="DG61" s="483"/>
      <c r="DH61" s="483"/>
      <c r="DI61" s="483"/>
      <c r="DJ61" s="483"/>
      <c r="DK61" s="483"/>
      <c r="DL61" s="483"/>
      <c r="DM61" s="483"/>
      <c r="DN61" s="483"/>
      <c r="DO61" s="483"/>
      <c r="DP61" s="483"/>
      <c r="DQ61" s="483"/>
      <c r="DR61" s="483"/>
      <c r="DS61" s="483"/>
      <c r="DT61" s="483"/>
      <c r="DU61" s="483"/>
      <c r="DV61" s="483"/>
      <c r="DW61" s="483"/>
      <c r="DX61" s="483"/>
      <c r="DY61" s="483"/>
      <c r="DZ61" s="483"/>
      <c r="EA61" s="483"/>
      <c r="EB61" s="483"/>
      <c r="EC61" s="483"/>
      <c r="ED61" s="483"/>
      <c r="EE61" s="483"/>
      <c r="EF61" s="483"/>
      <c r="EG61" s="483"/>
      <c r="EH61" s="483"/>
      <c r="EI61" s="483"/>
      <c r="EJ61" s="483"/>
      <c r="EK61" s="483"/>
      <c r="EL61" s="483"/>
      <c r="EM61" s="483"/>
      <c r="EN61" s="483"/>
      <c r="EO61" s="483"/>
      <c r="EP61" s="483"/>
      <c r="EQ61" s="483"/>
      <c r="ER61" s="483"/>
      <c r="ES61" s="483"/>
      <c r="ET61" s="483"/>
      <c r="EU61" s="483"/>
      <c r="EV61" s="483"/>
      <c r="EW61" s="483"/>
      <c r="EX61" s="483"/>
      <c r="EY61" s="483"/>
      <c r="EZ61" s="483"/>
      <c r="FA61" s="483"/>
      <c r="FB61" s="483"/>
      <c r="FC61" s="483"/>
      <c r="FD61" s="483"/>
      <c r="FE61" s="483"/>
    </row>
    <row r="62" spans="5:161" s="44" customFormat="1" ht="24.75" customHeight="1" hidden="1">
      <c r="E62" s="656" t="s">
        <v>918</v>
      </c>
      <c r="F62" s="656"/>
      <c r="G62" s="656"/>
      <c r="H62" s="483" t="s">
        <v>486</v>
      </c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  <c r="AM62" s="483"/>
      <c r="AN62" s="483"/>
      <c r="AO62" s="483"/>
      <c r="AP62" s="483"/>
      <c r="AQ62" s="483"/>
      <c r="AR62" s="483"/>
      <c r="AS62" s="483"/>
      <c r="AT62" s="483"/>
      <c r="AU62" s="483"/>
      <c r="AV62" s="483"/>
      <c r="AW62" s="483"/>
      <c r="AX62" s="483"/>
      <c r="AY62" s="483"/>
      <c r="AZ62" s="483"/>
      <c r="BA62" s="483"/>
      <c r="BB62" s="483"/>
      <c r="BC62" s="483"/>
      <c r="BD62" s="483"/>
      <c r="BE62" s="483"/>
      <c r="BF62" s="483"/>
      <c r="BG62" s="483"/>
      <c r="BH62" s="483"/>
      <c r="BI62" s="483"/>
      <c r="BJ62" s="483"/>
      <c r="BK62" s="483"/>
      <c r="BL62" s="483"/>
      <c r="BM62" s="483"/>
      <c r="BN62" s="483"/>
      <c r="BO62" s="483"/>
      <c r="BP62" s="483"/>
      <c r="BQ62" s="483"/>
      <c r="BR62" s="483"/>
      <c r="BS62" s="483"/>
      <c r="BT62" s="483"/>
      <c r="BU62" s="483"/>
      <c r="BV62" s="483"/>
      <c r="BW62" s="483"/>
      <c r="BX62" s="483"/>
      <c r="BY62" s="483"/>
      <c r="BZ62" s="483"/>
      <c r="CA62" s="483"/>
      <c r="CB62" s="483"/>
      <c r="CC62" s="483"/>
      <c r="CD62" s="483"/>
      <c r="CE62" s="483"/>
      <c r="CF62" s="483"/>
      <c r="CG62" s="483"/>
      <c r="CH62" s="483"/>
      <c r="CI62" s="483"/>
      <c r="CJ62" s="483"/>
      <c r="CK62" s="483"/>
      <c r="CL62" s="483"/>
      <c r="CM62" s="483"/>
      <c r="CN62" s="483"/>
      <c r="CO62" s="483"/>
      <c r="CP62" s="483"/>
      <c r="CQ62" s="483"/>
      <c r="CR62" s="483"/>
      <c r="CS62" s="483"/>
      <c r="CT62" s="483"/>
      <c r="CU62" s="483"/>
      <c r="CV62" s="483"/>
      <c r="CW62" s="483"/>
      <c r="CX62" s="483"/>
      <c r="CY62" s="483"/>
      <c r="CZ62" s="483"/>
      <c r="DA62" s="483"/>
      <c r="DB62" s="483"/>
      <c r="DC62" s="483"/>
      <c r="DD62" s="483"/>
      <c r="DE62" s="483"/>
      <c r="DF62" s="483"/>
      <c r="DG62" s="483"/>
      <c r="DH62" s="483"/>
      <c r="DI62" s="483"/>
      <c r="DJ62" s="483"/>
      <c r="DK62" s="483"/>
      <c r="DL62" s="483"/>
      <c r="DM62" s="483"/>
      <c r="DN62" s="483"/>
      <c r="DO62" s="483"/>
      <c r="DP62" s="483"/>
      <c r="DQ62" s="483"/>
      <c r="DR62" s="483"/>
      <c r="DS62" s="483"/>
      <c r="DT62" s="483"/>
      <c r="DU62" s="483"/>
      <c r="DV62" s="483"/>
      <c r="DW62" s="483"/>
      <c r="DX62" s="483"/>
      <c r="DY62" s="483"/>
      <c r="DZ62" s="483"/>
      <c r="EA62" s="483"/>
      <c r="EB62" s="483"/>
      <c r="EC62" s="483"/>
      <c r="ED62" s="483"/>
      <c r="EE62" s="483"/>
      <c r="EF62" s="483"/>
      <c r="EG62" s="483"/>
      <c r="EH62" s="483"/>
      <c r="EI62" s="483"/>
      <c r="EJ62" s="483"/>
      <c r="EK62" s="483"/>
      <c r="EL62" s="483"/>
      <c r="EM62" s="483"/>
      <c r="EN62" s="483"/>
      <c r="EO62" s="483"/>
      <c r="EP62" s="483"/>
      <c r="EQ62" s="483"/>
      <c r="ER62" s="483"/>
      <c r="ES62" s="483"/>
      <c r="ET62" s="483"/>
      <c r="EU62" s="483"/>
      <c r="EV62" s="483"/>
      <c r="EW62" s="483"/>
      <c r="EX62" s="483"/>
      <c r="EY62" s="483"/>
      <c r="EZ62" s="483"/>
      <c r="FA62" s="483"/>
      <c r="FB62" s="483"/>
      <c r="FC62" s="483"/>
      <c r="FD62" s="483"/>
      <c r="FE62" s="483"/>
    </row>
    <row r="63" s="24" customFormat="1" ht="3" customHeight="1"/>
    <row r="66" ht="29.25" customHeight="1"/>
    <row r="67" ht="17.25" customHeight="1">
      <c r="K67" s="154" t="s">
        <v>529</v>
      </c>
    </row>
    <row r="68" ht="17.25" customHeight="1">
      <c r="K68" s="195"/>
    </row>
    <row r="69" ht="24.75" customHeight="1"/>
    <row r="70" ht="15.75" customHeight="1">
      <c r="K70" s="197" t="s">
        <v>845</v>
      </c>
    </row>
    <row r="74" ht="29.25" customHeight="1"/>
    <row r="75" spans="7:33" ht="12" customHeight="1">
      <c r="G75" s="13" t="s">
        <v>846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7:33" ht="12" customHeight="1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 t="s">
        <v>847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</sheetData>
  <sheetProtection/>
  <mergeCells count="419">
    <mergeCell ref="DS56:EI56"/>
    <mergeCell ref="EJ56:FE56"/>
    <mergeCell ref="A56:H56"/>
    <mergeCell ref="J56:AW56"/>
    <mergeCell ref="AX56:BN56"/>
    <mergeCell ref="BO56:CE56"/>
    <mergeCell ref="CF56:DA56"/>
    <mergeCell ref="DB56:DR56"/>
    <mergeCell ref="E59:G59"/>
    <mergeCell ref="H59:FE59"/>
    <mergeCell ref="E61:G61"/>
    <mergeCell ref="H61:FE61"/>
    <mergeCell ref="E60:G60"/>
    <mergeCell ref="H60:FE60"/>
    <mergeCell ref="E62:G62"/>
    <mergeCell ref="H62:FE62"/>
    <mergeCell ref="A55:H55"/>
    <mergeCell ref="J55:AW55"/>
    <mergeCell ref="AX55:BN55"/>
    <mergeCell ref="BO55:CE55"/>
    <mergeCell ref="DS55:EI55"/>
    <mergeCell ref="EJ55:FE55"/>
    <mergeCell ref="CF55:DA55"/>
    <mergeCell ref="DB55:DR55"/>
    <mergeCell ref="DS54:EI54"/>
    <mergeCell ref="EJ54:FE54"/>
    <mergeCell ref="A54:H54"/>
    <mergeCell ref="J54:AW54"/>
    <mergeCell ref="AX54:BN54"/>
    <mergeCell ref="BO54:CE54"/>
    <mergeCell ref="CF54:DA54"/>
    <mergeCell ref="DB54:DR54"/>
    <mergeCell ref="CF53:DA53"/>
    <mergeCell ref="DB53:DR53"/>
    <mergeCell ref="DS52:EI52"/>
    <mergeCell ref="EJ52:FE52"/>
    <mergeCell ref="CF52:DA52"/>
    <mergeCell ref="DB52:DR52"/>
    <mergeCell ref="DS53:EI53"/>
    <mergeCell ref="EJ53:FE53"/>
    <mergeCell ref="A52:H52"/>
    <mergeCell ref="J52:AW52"/>
    <mergeCell ref="AX52:BN52"/>
    <mergeCell ref="BO52:CE52"/>
    <mergeCell ref="A53:H53"/>
    <mergeCell ref="J53:AW53"/>
    <mergeCell ref="AX53:BN53"/>
    <mergeCell ref="BO53:CE53"/>
    <mergeCell ref="A51:H51"/>
    <mergeCell ref="J51:AW51"/>
    <mergeCell ref="AX51:BN51"/>
    <mergeCell ref="BO51:CE51"/>
    <mergeCell ref="A50:H50"/>
    <mergeCell ref="J50:AW50"/>
    <mergeCell ref="AX50:BN50"/>
    <mergeCell ref="BO50:CE50"/>
    <mergeCell ref="DS49:EI49"/>
    <mergeCell ref="EJ49:FE49"/>
    <mergeCell ref="CF49:DA49"/>
    <mergeCell ref="DB49:DR49"/>
    <mergeCell ref="CF48:DA48"/>
    <mergeCell ref="DB48:DR48"/>
    <mergeCell ref="DS48:EI48"/>
    <mergeCell ref="EJ48:FE48"/>
    <mergeCell ref="A49:H49"/>
    <mergeCell ref="J49:AW49"/>
    <mergeCell ref="AX49:BN49"/>
    <mergeCell ref="BO49:CE49"/>
    <mergeCell ref="A48:H48"/>
    <mergeCell ref="J48:AW48"/>
    <mergeCell ref="AX48:BN48"/>
    <mergeCell ref="BO48:CE48"/>
    <mergeCell ref="DS51:EI51"/>
    <mergeCell ref="EJ51:FE51"/>
    <mergeCell ref="CF51:DA51"/>
    <mergeCell ref="DB51:DR51"/>
    <mergeCell ref="CF50:DA50"/>
    <mergeCell ref="DB50:DR50"/>
    <mergeCell ref="DS50:EI50"/>
    <mergeCell ref="EJ50:FE50"/>
    <mergeCell ref="CF44:DA44"/>
    <mergeCell ref="DB44:DR44"/>
    <mergeCell ref="DS44:EI44"/>
    <mergeCell ref="EJ44:FE44"/>
    <mergeCell ref="AX44:BN44"/>
    <mergeCell ref="BO44:CE44"/>
    <mergeCell ref="DS45:EI45"/>
    <mergeCell ref="EJ45:FE45"/>
    <mergeCell ref="CF45:DA45"/>
    <mergeCell ref="DB45:DR45"/>
    <mergeCell ref="DS46:EI46"/>
    <mergeCell ref="EJ46:FE46"/>
    <mergeCell ref="CF46:DA46"/>
    <mergeCell ref="DB46:DR46"/>
    <mergeCell ref="A46:H46"/>
    <mergeCell ref="J46:AW46"/>
    <mergeCell ref="AX46:BN46"/>
    <mergeCell ref="BO46:CE46"/>
    <mergeCell ref="AX45:BN45"/>
    <mergeCell ref="BO45:CE45"/>
    <mergeCell ref="DS47:EI47"/>
    <mergeCell ref="EJ47:FE47"/>
    <mergeCell ref="CF47:DA47"/>
    <mergeCell ref="DB47:DR47"/>
    <mergeCell ref="A47:H47"/>
    <mergeCell ref="J47:AW47"/>
    <mergeCell ref="AX47:BN47"/>
    <mergeCell ref="BO47:CE47"/>
    <mergeCell ref="CF41:DA41"/>
    <mergeCell ref="DB41:DR41"/>
    <mergeCell ref="A42:H42"/>
    <mergeCell ref="J42:AW42"/>
    <mergeCell ref="A41:H41"/>
    <mergeCell ref="J41:AW41"/>
    <mergeCell ref="DS43:EI43"/>
    <mergeCell ref="EJ43:FE43"/>
    <mergeCell ref="A45:H45"/>
    <mergeCell ref="J45:AW45"/>
    <mergeCell ref="A43:H43"/>
    <mergeCell ref="J43:AW43"/>
    <mergeCell ref="AX43:BN43"/>
    <mergeCell ref="BO43:CE43"/>
    <mergeCell ref="A44:H44"/>
    <mergeCell ref="J44:AW44"/>
    <mergeCell ref="CF40:DA40"/>
    <mergeCell ref="DB40:DR40"/>
    <mergeCell ref="CF43:DA43"/>
    <mergeCell ref="DB43:DR43"/>
    <mergeCell ref="AX42:BN42"/>
    <mergeCell ref="BO42:CE42"/>
    <mergeCell ref="CF42:DA42"/>
    <mergeCell ref="DB42:DR42"/>
    <mergeCell ref="AX41:BN41"/>
    <mergeCell ref="BO41:CE41"/>
    <mergeCell ref="DS42:EI42"/>
    <mergeCell ref="EJ42:FE42"/>
    <mergeCell ref="DS41:EI41"/>
    <mergeCell ref="EJ41:FE41"/>
    <mergeCell ref="A40:H40"/>
    <mergeCell ref="J40:AW40"/>
    <mergeCell ref="AX40:BN40"/>
    <mergeCell ref="BO40:CE40"/>
    <mergeCell ref="DS40:EI40"/>
    <mergeCell ref="EJ40:FE40"/>
    <mergeCell ref="CF37:DA37"/>
    <mergeCell ref="DB37:DR37"/>
    <mergeCell ref="AX38:BN38"/>
    <mergeCell ref="BO38:CE38"/>
    <mergeCell ref="DS39:EI39"/>
    <mergeCell ref="EJ39:FE39"/>
    <mergeCell ref="AX37:BN37"/>
    <mergeCell ref="BO37:CE37"/>
    <mergeCell ref="CF39:DA39"/>
    <mergeCell ref="DB39:DR39"/>
    <mergeCell ref="A38:H38"/>
    <mergeCell ref="J38:AW38"/>
    <mergeCell ref="DS36:EI36"/>
    <mergeCell ref="EJ36:FE36"/>
    <mergeCell ref="CF38:DA38"/>
    <mergeCell ref="DB38:DR38"/>
    <mergeCell ref="DS37:EI37"/>
    <mergeCell ref="EJ37:FE37"/>
    <mergeCell ref="DS38:EI38"/>
    <mergeCell ref="EJ38:FE38"/>
    <mergeCell ref="CF36:DA36"/>
    <mergeCell ref="DB36:DR36"/>
    <mergeCell ref="AX36:BN36"/>
    <mergeCell ref="BO36:CE36"/>
    <mergeCell ref="A39:H39"/>
    <mergeCell ref="J39:AW39"/>
    <mergeCell ref="AX39:BN39"/>
    <mergeCell ref="BO39:CE39"/>
    <mergeCell ref="A37:H37"/>
    <mergeCell ref="J37:AW37"/>
    <mergeCell ref="AX35:BN35"/>
    <mergeCell ref="BO35:CE35"/>
    <mergeCell ref="A36:H36"/>
    <mergeCell ref="J36:AW36"/>
    <mergeCell ref="A35:H35"/>
    <mergeCell ref="J35:AW35"/>
    <mergeCell ref="AX33:BN33"/>
    <mergeCell ref="BO33:CE33"/>
    <mergeCell ref="A34:H34"/>
    <mergeCell ref="J34:AW34"/>
    <mergeCell ref="A33:H33"/>
    <mergeCell ref="J33:AW33"/>
    <mergeCell ref="AX34:BN34"/>
    <mergeCell ref="BO34:CE34"/>
    <mergeCell ref="CF33:DA33"/>
    <mergeCell ref="DB33:DR33"/>
    <mergeCell ref="DS32:EI32"/>
    <mergeCell ref="EJ32:FE32"/>
    <mergeCell ref="A32:H32"/>
    <mergeCell ref="J32:AW32"/>
    <mergeCell ref="DS33:EI33"/>
    <mergeCell ref="EJ33:FE33"/>
    <mergeCell ref="AX32:BN32"/>
    <mergeCell ref="BO32:CE32"/>
    <mergeCell ref="DS35:EI35"/>
    <mergeCell ref="EJ35:FE35"/>
    <mergeCell ref="CF32:DA32"/>
    <mergeCell ref="DB32:DR32"/>
    <mergeCell ref="CF35:DA35"/>
    <mergeCell ref="DB35:DR35"/>
    <mergeCell ref="DS34:EI34"/>
    <mergeCell ref="EJ34:FE34"/>
    <mergeCell ref="CF34:DA34"/>
    <mergeCell ref="DB34:DR34"/>
    <mergeCell ref="A29:H29"/>
    <mergeCell ref="J29:AW29"/>
    <mergeCell ref="AX29:BN29"/>
    <mergeCell ref="BO29:CE29"/>
    <mergeCell ref="A30:H30"/>
    <mergeCell ref="J30:AW30"/>
    <mergeCell ref="DS30:EI30"/>
    <mergeCell ref="EJ30:FE30"/>
    <mergeCell ref="A31:H31"/>
    <mergeCell ref="J31:AW31"/>
    <mergeCell ref="AX31:BN31"/>
    <mergeCell ref="BO31:CE31"/>
    <mergeCell ref="DS31:EI31"/>
    <mergeCell ref="EJ31:FE31"/>
    <mergeCell ref="CF31:DA31"/>
    <mergeCell ref="DB31:DR31"/>
    <mergeCell ref="DS27:EI27"/>
    <mergeCell ref="EJ27:FE27"/>
    <mergeCell ref="AX30:BN30"/>
    <mergeCell ref="BO30:CE30"/>
    <mergeCell ref="DS29:EI29"/>
    <mergeCell ref="EJ29:FE29"/>
    <mergeCell ref="CF29:DA29"/>
    <mergeCell ref="DB29:DR29"/>
    <mergeCell ref="CF30:DA30"/>
    <mergeCell ref="DB30:DR30"/>
    <mergeCell ref="DS28:EI28"/>
    <mergeCell ref="EJ28:FE28"/>
    <mergeCell ref="CF28:DA28"/>
    <mergeCell ref="DB28:DR28"/>
    <mergeCell ref="AX28:BN28"/>
    <mergeCell ref="BO28:CE28"/>
    <mergeCell ref="AX25:BN25"/>
    <mergeCell ref="BO25:CE25"/>
    <mergeCell ref="A28:H28"/>
    <mergeCell ref="J28:AW28"/>
    <mergeCell ref="A27:H27"/>
    <mergeCell ref="J27:AW27"/>
    <mergeCell ref="AX27:BN27"/>
    <mergeCell ref="BO27:CE27"/>
    <mergeCell ref="A26:H26"/>
    <mergeCell ref="J26:AW26"/>
    <mergeCell ref="DS23:EI23"/>
    <mergeCell ref="EJ23:FE23"/>
    <mergeCell ref="DS26:EI26"/>
    <mergeCell ref="EJ26:FE26"/>
    <mergeCell ref="AX24:BN24"/>
    <mergeCell ref="BO24:CE24"/>
    <mergeCell ref="DS24:EI24"/>
    <mergeCell ref="EJ24:FE24"/>
    <mergeCell ref="CF25:DA25"/>
    <mergeCell ref="DB25:DR25"/>
    <mergeCell ref="A24:H24"/>
    <mergeCell ref="J24:AW24"/>
    <mergeCell ref="AX26:BN26"/>
    <mergeCell ref="BO26:CE26"/>
    <mergeCell ref="DS25:EI25"/>
    <mergeCell ref="EJ25:FE25"/>
    <mergeCell ref="A25:H25"/>
    <mergeCell ref="J25:AW25"/>
    <mergeCell ref="CF24:DA24"/>
    <mergeCell ref="DB24:DR24"/>
    <mergeCell ref="A22:H22"/>
    <mergeCell ref="J22:AW22"/>
    <mergeCell ref="AX22:BN22"/>
    <mergeCell ref="BO22:CE22"/>
    <mergeCell ref="CF23:DA23"/>
    <mergeCell ref="DB23:DR23"/>
    <mergeCell ref="A23:H23"/>
    <mergeCell ref="J23:AW23"/>
    <mergeCell ref="AX23:BN23"/>
    <mergeCell ref="BO23:CE23"/>
    <mergeCell ref="DS22:EI22"/>
    <mergeCell ref="EJ22:FE22"/>
    <mergeCell ref="DS21:EI21"/>
    <mergeCell ref="EJ21:FE21"/>
    <mergeCell ref="CF21:DA21"/>
    <mergeCell ref="DB21:DR21"/>
    <mergeCell ref="A21:H21"/>
    <mergeCell ref="J21:AW21"/>
    <mergeCell ref="AX21:BN21"/>
    <mergeCell ref="BO21:CE21"/>
    <mergeCell ref="CF27:DA27"/>
    <mergeCell ref="DB27:DR27"/>
    <mergeCell ref="CF26:DA26"/>
    <mergeCell ref="DB26:DR26"/>
    <mergeCell ref="CF22:DA22"/>
    <mergeCell ref="DB22:DR22"/>
    <mergeCell ref="DS20:EI20"/>
    <mergeCell ref="EJ20:FE20"/>
    <mergeCell ref="CF20:DA20"/>
    <mergeCell ref="DB20:DR20"/>
    <mergeCell ref="AX18:BN18"/>
    <mergeCell ref="BO18:CE18"/>
    <mergeCell ref="AX20:BN20"/>
    <mergeCell ref="BO20:CE20"/>
    <mergeCell ref="A19:H19"/>
    <mergeCell ref="J19:AW19"/>
    <mergeCell ref="AX19:BN19"/>
    <mergeCell ref="BO19:CE19"/>
    <mergeCell ref="A20:H20"/>
    <mergeCell ref="J20:AW20"/>
    <mergeCell ref="A18:H18"/>
    <mergeCell ref="J18:AW18"/>
    <mergeCell ref="DS19:EI19"/>
    <mergeCell ref="EJ19:FE19"/>
    <mergeCell ref="DS18:EI18"/>
    <mergeCell ref="EJ18:FE18"/>
    <mergeCell ref="CF19:DA19"/>
    <mergeCell ref="DB19:DR19"/>
    <mergeCell ref="CF18:DA18"/>
    <mergeCell ref="DB18:DR18"/>
    <mergeCell ref="DS17:EI17"/>
    <mergeCell ref="EJ17:FE17"/>
    <mergeCell ref="AX17:BN17"/>
    <mergeCell ref="BO17:CE17"/>
    <mergeCell ref="CF17:DA17"/>
    <mergeCell ref="DB17:DR17"/>
    <mergeCell ref="A17:H17"/>
    <mergeCell ref="J17:AW17"/>
    <mergeCell ref="A16:H16"/>
    <mergeCell ref="J16:AW16"/>
    <mergeCell ref="DS13:EI13"/>
    <mergeCell ref="EJ13:FE13"/>
    <mergeCell ref="DS15:EI15"/>
    <mergeCell ref="EJ15:FE15"/>
    <mergeCell ref="DS14:EI14"/>
    <mergeCell ref="EJ14:FE14"/>
    <mergeCell ref="CF15:DA15"/>
    <mergeCell ref="DB15:DR15"/>
    <mergeCell ref="DS16:EI16"/>
    <mergeCell ref="EJ16:FE16"/>
    <mergeCell ref="CF16:DA16"/>
    <mergeCell ref="DB16:DR16"/>
    <mergeCell ref="AX16:BN16"/>
    <mergeCell ref="BO16:CE16"/>
    <mergeCell ref="A11:H11"/>
    <mergeCell ref="J11:AW11"/>
    <mergeCell ref="A12:H12"/>
    <mergeCell ref="J12:AW12"/>
    <mergeCell ref="A14:H14"/>
    <mergeCell ref="J14:AW14"/>
    <mergeCell ref="A15:H15"/>
    <mergeCell ref="J15:AW15"/>
    <mergeCell ref="DB13:DR13"/>
    <mergeCell ref="A13:H13"/>
    <mergeCell ref="J13:AW13"/>
    <mergeCell ref="AX14:BN14"/>
    <mergeCell ref="BO14:CE14"/>
    <mergeCell ref="CF14:DA14"/>
    <mergeCell ref="DB14:DR14"/>
    <mergeCell ref="EJ12:FE12"/>
    <mergeCell ref="AX15:BN15"/>
    <mergeCell ref="BO15:CE15"/>
    <mergeCell ref="AX11:BN11"/>
    <mergeCell ref="BO11:CE11"/>
    <mergeCell ref="AX13:BN13"/>
    <mergeCell ref="BO13:CE13"/>
    <mergeCell ref="AX12:BN12"/>
    <mergeCell ref="BO12:CE12"/>
    <mergeCell ref="CF13:DA13"/>
    <mergeCell ref="CF12:DA12"/>
    <mergeCell ref="DB12:DR12"/>
    <mergeCell ref="DB9:DR9"/>
    <mergeCell ref="CF11:DA11"/>
    <mergeCell ref="DB11:DR11"/>
    <mergeCell ref="DS12:EI12"/>
    <mergeCell ref="DS11:EI11"/>
    <mergeCell ref="DB10:DR10"/>
    <mergeCell ref="DS10:EI10"/>
    <mergeCell ref="EJ11:FE11"/>
    <mergeCell ref="A10:H10"/>
    <mergeCell ref="J10:AW10"/>
    <mergeCell ref="AX10:BN10"/>
    <mergeCell ref="BO10:CE10"/>
    <mergeCell ref="CF10:DA10"/>
    <mergeCell ref="A9:H9"/>
    <mergeCell ref="CF9:DA9"/>
    <mergeCell ref="DB8:DR8"/>
    <mergeCell ref="A8:H8"/>
    <mergeCell ref="J8:AW8"/>
    <mergeCell ref="AX8:BN8"/>
    <mergeCell ref="BO8:CE8"/>
    <mergeCell ref="J9:AW9"/>
    <mergeCell ref="AX9:BN9"/>
    <mergeCell ref="BO9:CE9"/>
    <mergeCell ref="DS8:EI8"/>
    <mergeCell ref="AX7:BN7"/>
    <mergeCell ref="BO7:CE7"/>
    <mergeCell ref="EJ10:FE10"/>
    <mergeCell ref="EJ8:FE8"/>
    <mergeCell ref="CF8:DA8"/>
    <mergeCell ref="DS9:EI9"/>
    <mergeCell ref="EJ9:FE9"/>
    <mergeCell ref="EJ7:FE7"/>
    <mergeCell ref="DB7:DR7"/>
    <mergeCell ref="DS7:EI7"/>
    <mergeCell ref="CF7:DA7"/>
    <mergeCell ref="CF6:DA6"/>
    <mergeCell ref="DB6:DR6"/>
    <mergeCell ref="DS6:EI6"/>
    <mergeCell ref="A7:H7"/>
    <mergeCell ref="I7:AW7"/>
    <mergeCell ref="AX6:BN6"/>
    <mergeCell ref="A3:FE3"/>
    <mergeCell ref="A5:H6"/>
    <mergeCell ref="I5:AW6"/>
    <mergeCell ref="AX5:DA5"/>
    <mergeCell ref="DB5:FE5"/>
    <mergeCell ref="EJ6:FE6"/>
    <mergeCell ref="BO6:CE6"/>
  </mergeCells>
  <printOptions/>
  <pageMargins left="0.5118110236220472" right="0.11811023622047245" top="0.15748031496062992" bottom="0.1968503937007874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H4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4.8515625" style="147" customWidth="1"/>
    <col min="2" max="2" width="24.140625" style="147" customWidth="1"/>
    <col min="3" max="16384" width="9.140625" style="147" customWidth="1"/>
  </cols>
  <sheetData>
    <row r="1" spans="1:2" ht="12" customHeight="1">
      <c r="A1" s="146"/>
      <c r="B1" s="146"/>
    </row>
    <row r="2" spans="1:2" ht="39.75" customHeight="1">
      <c r="A2" s="658" t="s">
        <v>1019</v>
      </c>
      <c r="B2" s="659"/>
    </row>
    <row r="3" spans="1:2" ht="18.75" customHeight="1">
      <c r="A3" s="211" t="s">
        <v>461</v>
      </c>
      <c r="B3" s="212" t="s">
        <v>976</v>
      </c>
    </row>
    <row r="4" spans="1:2" ht="34.5" customHeight="1">
      <c r="A4" s="211"/>
      <c r="B4" s="212" t="s">
        <v>177</v>
      </c>
    </row>
    <row r="5" spans="1:2" ht="23.25" customHeight="1">
      <c r="A5" s="212" t="s">
        <v>303</v>
      </c>
      <c r="B5" s="227">
        <f>B6+B7+B8+B9+B10</f>
        <v>3131.8</v>
      </c>
    </row>
    <row r="6" spans="1:2" ht="12.75" customHeight="1">
      <c r="A6" s="148" t="s">
        <v>464</v>
      </c>
      <c r="B6" s="213">
        <v>14</v>
      </c>
    </row>
    <row r="7" spans="1:2" ht="12.75" customHeight="1">
      <c r="A7" s="148" t="s">
        <v>465</v>
      </c>
      <c r="B7" s="213">
        <v>161.7</v>
      </c>
    </row>
    <row r="8" spans="1:2" ht="27.75" customHeight="1">
      <c r="A8" s="148" t="s">
        <v>280</v>
      </c>
      <c r="B8" s="213">
        <v>220.6</v>
      </c>
    </row>
    <row r="9" spans="1:8" ht="12.75" customHeight="1">
      <c r="A9" s="148" t="s">
        <v>470</v>
      </c>
      <c r="B9" s="213">
        <v>983.6</v>
      </c>
      <c r="H9" s="220"/>
    </row>
    <row r="10" spans="1:8" ht="12.75" customHeight="1">
      <c r="A10" s="148" t="s">
        <v>475</v>
      </c>
      <c r="B10" s="213">
        <v>1751.9</v>
      </c>
      <c r="H10" s="220"/>
    </row>
    <row r="11" spans="1:8" ht="12.75" customHeight="1">
      <c r="A11" s="148" t="s">
        <v>476</v>
      </c>
      <c r="B11" s="213">
        <v>1751.9</v>
      </c>
      <c r="H11" s="220"/>
    </row>
    <row r="12" spans="1:8" ht="18" customHeight="1">
      <c r="A12" s="150" t="s">
        <v>380</v>
      </c>
      <c r="B12" s="228">
        <f>B13+B14+B15</f>
        <v>12920.3</v>
      </c>
      <c r="H12" s="220"/>
    </row>
    <row r="13" spans="1:8" ht="12.75" customHeight="1">
      <c r="A13" s="148" t="s">
        <v>467</v>
      </c>
      <c r="B13" s="213">
        <v>9687</v>
      </c>
      <c r="H13" s="220"/>
    </row>
    <row r="14" spans="1:8" ht="12.75" customHeight="1">
      <c r="A14" s="148" t="s">
        <v>468</v>
      </c>
      <c r="B14" s="213">
        <v>3021.4</v>
      </c>
      <c r="H14" s="220"/>
    </row>
    <row r="15" spans="1:2" ht="12.75" customHeight="1">
      <c r="A15" s="149" t="s">
        <v>469</v>
      </c>
      <c r="B15" s="217">
        <v>211.9</v>
      </c>
    </row>
    <row r="16" spans="1:8" ht="15.75" customHeight="1">
      <c r="A16" s="148"/>
      <c r="B16" s="213"/>
      <c r="H16" s="220"/>
    </row>
    <row r="17" spans="1:2" ht="20.25" customHeight="1">
      <c r="A17" s="150" t="s">
        <v>304</v>
      </c>
      <c r="B17" s="228">
        <f>B19+B20+B22+B23+B18</f>
        <v>6998.299999999999</v>
      </c>
    </row>
    <row r="18" spans="1:2" ht="16.5" customHeight="1">
      <c r="A18" s="148" t="s">
        <v>246</v>
      </c>
      <c r="B18" s="213">
        <v>305.9</v>
      </c>
    </row>
    <row r="19" spans="1:2" ht="12.75" customHeight="1">
      <c r="A19" s="148" t="s">
        <v>471</v>
      </c>
      <c r="B19" s="213">
        <v>5078.4</v>
      </c>
    </row>
    <row r="20" spans="1:2" ht="16.5" customHeight="1">
      <c r="A20" s="148" t="s">
        <v>472</v>
      </c>
      <c r="B20" s="213">
        <v>0</v>
      </c>
    </row>
    <row r="21" spans="1:2" ht="30">
      <c r="A21" s="148" t="s">
        <v>473</v>
      </c>
      <c r="B21" s="213"/>
    </row>
    <row r="22" spans="1:2" ht="14.25" customHeight="1">
      <c r="A22" s="148" t="s">
        <v>474</v>
      </c>
      <c r="B22" s="213">
        <v>17.4</v>
      </c>
    </row>
    <row r="23" spans="1:2" ht="14.25" customHeight="1">
      <c r="A23" s="148" t="s">
        <v>281</v>
      </c>
      <c r="B23" s="213">
        <v>1596.6</v>
      </c>
    </row>
    <row r="24" spans="1:2" ht="14.25" customHeight="1">
      <c r="A24" s="148" t="s">
        <v>282</v>
      </c>
      <c r="B24" s="213"/>
    </row>
    <row r="25" spans="1:2" ht="14.25" customHeight="1">
      <c r="A25" s="150" t="s">
        <v>477</v>
      </c>
      <c r="B25" s="229">
        <f>B5+B12+B17</f>
        <v>23050.399999999998</v>
      </c>
    </row>
    <row r="26" spans="1:2" ht="14.25" customHeight="1">
      <c r="A26" s="148" t="s">
        <v>466</v>
      </c>
      <c r="B26" s="214"/>
    </row>
    <row r="27" spans="1:2" ht="14.25" customHeight="1">
      <c r="A27" s="148" t="s">
        <v>478</v>
      </c>
      <c r="B27" s="213"/>
    </row>
    <row r="28" spans="1:2" ht="27.75" customHeight="1">
      <c r="A28" s="148" t="s">
        <v>479</v>
      </c>
      <c r="B28" s="213"/>
    </row>
    <row r="29" spans="1:2" ht="14.25" customHeight="1">
      <c r="A29" s="150" t="s">
        <v>480</v>
      </c>
      <c r="B29" s="230">
        <f>B25</f>
        <v>23050.399999999998</v>
      </c>
    </row>
    <row r="30" spans="1:2" ht="14.25" customHeight="1">
      <c r="A30" s="148" t="s">
        <v>894</v>
      </c>
      <c r="B30" s="213"/>
    </row>
    <row r="31" spans="1:2" ht="14.25" customHeight="1">
      <c r="A31" s="148" t="s">
        <v>481</v>
      </c>
      <c r="B31" s="213"/>
    </row>
    <row r="32" spans="1:2" ht="14.25" customHeight="1">
      <c r="A32" s="148" t="s">
        <v>462</v>
      </c>
      <c r="B32" s="214"/>
    </row>
    <row r="33" spans="1:2" ht="14.25" customHeight="1">
      <c r="A33" s="148" t="s">
        <v>482</v>
      </c>
      <c r="B33" s="213"/>
    </row>
    <row r="34" spans="1:2" ht="14.25" customHeight="1">
      <c r="A34" s="148" t="s">
        <v>463</v>
      </c>
      <c r="B34" s="214"/>
    </row>
    <row r="35" spans="1:2" ht="9.75" customHeight="1">
      <c r="A35" s="148" t="s">
        <v>483</v>
      </c>
      <c r="B35" s="213"/>
    </row>
    <row r="36" ht="9" customHeight="1"/>
    <row r="37" spans="1:2" ht="23.25" customHeight="1">
      <c r="A37" s="151"/>
      <c r="B37" s="151"/>
    </row>
    <row r="38" spans="1:2" ht="28.5" customHeight="1">
      <c r="A38" s="152" t="s">
        <v>532</v>
      </c>
      <c r="B38" s="152"/>
    </row>
    <row r="39" spans="2:3" ht="24" customHeight="1">
      <c r="B39" s="215" t="s">
        <v>864</v>
      </c>
      <c r="C39" s="210"/>
    </row>
    <row r="40" spans="1:2" ht="37.5" customHeight="1">
      <c r="A40" s="153" t="s">
        <v>485</v>
      </c>
      <c r="B40" s="15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X55"/>
  <sheetViews>
    <sheetView zoomScalePageLayoutView="0" workbookViewId="0" topLeftCell="A16">
      <selection activeCell="FN25" sqref="FN25"/>
    </sheetView>
  </sheetViews>
  <sheetFormatPr defaultColWidth="0.85546875" defaultRowHeight="12" customHeight="1"/>
  <cols>
    <col min="1" max="37" width="0.85546875" style="22" customWidth="1"/>
    <col min="38" max="38" width="0.13671875" style="22" customWidth="1"/>
    <col min="39" max="39" width="0.85546875" style="22" hidden="1" customWidth="1"/>
    <col min="40" max="47" width="0.85546875" style="22" customWidth="1"/>
    <col min="48" max="48" width="1.28515625" style="22" customWidth="1"/>
    <col min="49" max="104" width="0.85546875" style="22" customWidth="1"/>
    <col min="105" max="105" width="1.421875" style="22" customWidth="1"/>
    <col min="106" max="146" width="0.85546875" style="22" customWidth="1"/>
    <col min="147" max="147" width="0.13671875" style="22" customWidth="1"/>
    <col min="148" max="16384" width="0.85546875" style="22" customWidth="1"/>
  </cols>
  <sheetData>
    <row r="1" s="20" customFormat="1" ht="12">
      <c r="EX1" s="21" t="s">
        <v>877</v>
      </c>
    </row>
    <row r="2" s="20" customFormat="1" ht="12">
      <c r="EX2" s="21" t="s">
        <v>878</v>
      </c>
    </row>
    <row r="3" s="20" customFormat="1" ht="12">
      <c r="EX3" s="21" t="s">
        <v>879</v>
      </c>
    </row>
    <row r="4" s="20" customFormat="1" ht="12">
      <c r="EX4" s="21" t="s">
        <v>880</v>
      </c>
    </row>
    <row r="5" ht="12.75" customHeight="1"/>
    <row r="6" spans="1:154" s="23" customFormat="1" ht="13.5" customHeight="1">
      <c r="A6" s="347" t="s">
        <v>881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</row>
    <row r="7" ht="9" customHeight="1"/>
    <row r="8" s="20" customFormat="1" ht="12">
      <c r="EX8" s="21" t="s">
        <v>882</v>
      </c>
    </row>
    <row r="9" ht="9" customHeight="1"/>
    <row r="10" spans="1:154" ht="18.75">
      <c r="A10" s="347" t="s">
        <v>511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/>
      <c r="EP10" s="347"/>
      <c r="EQ10" s="347"/>
      <c r="ER10" s="347"/>
      <c r="ES10" s="347"/>
      <c r="ET10" s="347"/>
      <c r="EU10" s="347"/>
      <c r="EV10" s="347"/>
      <c r="EW10" s="347"/>
      <c r="EX10" s="347"/>
    </row>
    <row r="11" s="24" customFormat="1" ht="15.75" customHeight="1">
      <c r="EX11" s="25" t="s">
        <v>883</v>
      </c>
    </row>
    <row r="12" spans="1:154" s="26" customFormat="1" ht="15">
      <c r="A12" s="348" t="s">
        <v>822</v>
      </c>
      <c r="B12" s="349"/>
      <c r="C12" s="349"/>
      <c r="D12" s="349"/>
      <c r="E12" s="349"/>
      <c r="F12" s="349"/>
      <c r="G12" s="350"/>
      <c r="H12" s="348" t="s">
        <v>778</v>
      </c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57" t="s">
        <v>985</v>
      </c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 t="s">
        <v>986</v>
      </c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</row>
    <row r="13" spans="1:154" s="26" customFormat="1" ht="15">
      <c r="A13" s="351"/>
      <c r="B13" s="352"/>
      <c r="C13" s="352"/>
      <c r="D13" s="352"/>
      <c r="E13" s="352"/>
      <c r="F13" s="352"/>
      <c r="G13" s="353"/>
      <c r="H13" s="351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44" t="s">
        <v>884</v>
      </c>
      <c r="AO13" s="344"/>
      <c r="AP13" s="344"/>
      <c r="AQ13" s="344"/>
      <c r="AR13" s="344"/>
      <c r="AS13" s="344"/>
      <c r="AT13" s="344"/>
      <c r="AU13" s="344"/>
      <c r="AV13" s="344"/>
      <c r="AW13" s="345" t="s">
        <v>885</v>
      </c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6"/>
      <c r="CT13" s="344" t="s">
        <v>884</v>
      </c>
      <c r="CU13" s="344"/>
      <c r="CV13" s="344"/>
      <c r="CW13" s="344"/>
      <c r="CX13" s="344"/>
      <c r="CY13" s="344"/>
      <c r="CZ13" s="344"/>
      <c r="DA13" s="344"/>
      <c r="DB13" s="344" t="s">
        <v>885</v>
      </c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</row>
    <row r="14" spans="1:154" s="26" customFormat="1" ht="15" customHeight="1">
      <c r="A14" s="351"/>
      <c r="B14" s="352"/>
      <c r="C14" s="352"/>
      <c r="D14" s="352"/>
      <c r="E14" s="352"/>
      <c r="F14" s="352"/>
      <c r="G14" s="353"/>
      <c r="H14" s="351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44"/>
      <c r="AO14" s="344"/>
      <c r="AP14" s="344"/>
      <c r="AQ14" s="344"/>
      <c r="AR14" s="344"/>
      <c r="AS14" s="344"/>
      <c r="AT14" s="344"/>
      <c r="AU14" s="344"/>
      <c r="AV14" s="344"/>
      <c r="AW14" s="343" t="s">
        <v>886</v>
      </c>
      <c r="AX14" s="343"/>
      <c r="AY14" s="343"/>
      <c r="AZ14" s="343"/>
      <c r="BA14" s="343"/>
      <c r="BB14" s="343"/>
      <c r="BC14" s="343"/>
      <c r="BD14" s="343" t="s">
        <v>887</v>
      </c>
      <c r="BE14" s="343"/>
      <c r="BF14" s="343"/>
      <c r="BG14" s="343"/>
      <c r="BH14" s="343"/>
      <c r="BI14" s="343"/>
      <c r="BJ14" s="343"/>
      <c r="BK14" s="344" t="s">
        <v>885</v>
      </c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3" t="s">
        <v>886</v>
      </c>
      <c r="DC14" s="343"/>
      <c r="DD14" s="343"/>
      <c r="DE14" s="343"/>
      <c r="DF14" s="343"/>
      <c r="DG14" s="343"/>
      <c r="DH14" s="343"/>
      <c r="DI14" s="343" t="s">
        <v>887</v>
      </c>
      <c r="DJ14" s="343"/>
      <c r="DK14" s="343"/>
      <c r="DL14" s="343"/>
      <c r="DM14" s="343"/>
      <c r="DN14" s="343"/>
      <c r="DO14" s="343"/>
      <c r="DP14" s="344" t="s">
        <v>885</v>
      </c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</row>
    <row r="15" spans="1:154" s="26" customFormat="1" ht="102.75" customHeight="1">
      <c r="A15" s="354"/>
      <c r="B15" s="355"/>
      <c r="C15" s="355"/>
      <c r="D15" s="355"/>
      <c r="E15" s="355"/>
      <c r="F15" s="355"/>
      <c r="G15" s="356"/>
      <c r="H15" s="354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44"/>
      <c r="AO15" s="344"/>
      <c r="AP15" s="344"/>
      <c r="AQ15" s="344"/>
      <c r="AR15" s="344"/>
      <c r="AS15" s="344"/>
      <c r="AT15" s="344"/>
      <c r="AU15" s="344"/>
      <c r="AV15" s="344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2" t="s">
        <v>888</v>
      </c>
      <c r="BL15" s="343"/>
      <c r="BM15" s="343"/>
      <c r="BN15" s="343"/>
      <c r="BO15" s="343"/>
      <c r="BP15" s="343"/>
      <c r="BQ15" s="343"/>
      <c r="BR15" s="342" t="s">
        <v>889</v>
      </c>
      <c r="BS15" s="343"/>
      <c r="BT15" s="343"/>
      <c r="BU15" s="343"/>
      <c r="BV15" s="343"/>
      <c r="BW15" s="343"/>
      <c r="BX15" s="343"/>
      <c r="BY15" s="342" t="s">
        <v>890</v>
      </c>
      <c r="BZ15" s="343"/>
      <c r="CA15" s="343"/>
      <c r="CB15" s="343"/>
      <c r="CC15" s="343"/>
      <c r="CD15" s="343"/>
      <c r="CE15" s="343"/>
      <c r="CF15" s="342" t="s">
        <v>891</v>
      </c>
      <c r="CG15" s="343"/>
      <c r="CH15" s="343"/>
      <c r="CI15" s="343"/>
      <c r="CJ15" s="343"/>
      <c r="CK15" s="343"/>
      <c r="CL15" s="343"/>
      <c r="CM15" s="343" t="s">
        <v>892</v>
      </c>
      <c r="CN15" s="343"/>
      <c r="CO15" s="343"/>
      <c r="CP15" s="343"/>
      <c r="CQ15" s="343"/>
      <c r="CR15" s="343"/>
      <c r="CS15" s="359"/>
      <c r="CT15" s="344"/>
      <c r="CU15" s="344"/>
      <c r="CV15" s="344"/>
      <c r="CW15" s="344"/>
      <c r="CX15" s="344"/>
      <c r="CY15" s="344"/>
      <c r="CZ15" s="344"/>
      <c r="DA15" s="344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  <c r="DN15" s="343"/>
      <c r="DO15" s="343"/>
      <c r="DP15" s="342" t="s">
        <v>888</v>
      </c>
      <c r="DQ15" s="343"/>
      <c r="DR15" s="343"/>
      <c r="DS15" s="343"/>
      <c r="DT15" s="343"/>
      <c r="DU15" s="343"/>
      <c r="DV15" s="343"/>
      <c r="DW15" s="342" t="s">
        <v>889</v>
      </c>
      <c r="DX15" s="343"/>
      <c r="DY15" s="343"/>
      <c r="DZ15" s="343"/>
      <c r="EA15" s="343"/>
      <c r="EB15" s="343"/>
      <c r="EC15" s="343"/>
      <c r="ED15" s="342" t="s">
        <v>890</v>
      </c>
      <c r="EE15" s="343"/>
      <c r="EF15" s="343"/>
      <c r="EG15" s="343"/>
      <c r="EH15" s="343"/>
      <c r="EI15" s="343"/>
      <c r="EJ15" s="343"/>
      <c r="EK15" s="342" t="s">
        <v>891</v>
      </c>
      <c r="EL15" s="343"/>
      <c r="EM15" s="343"/>
      <c r="EN15" s="343"/>
      <c r="EO15" s="343"/>
      <c r="EP15" s="343"/>
      <c r="EQ15" s="343"/>
      <c r="ER15" s="343" t="s">
        <v>892</v>
      </c>
      <c r="ES15" s="343"/>
      <c r="ET15" s="343"/>
      <c r="EU15" s="343"/>
      <c r="EV15" s="343"/>
      <c r="EW15" s="343"/>
      <c r="EX15" s="343"/>
    </row>
    <row r="16" spans="1:154" ht="15">
      <c r="A16" s="292">
        <v>1</v>
      </c>
      <c r="B16" s="292"/>
      <c r="C16" s="292"/>
      <c r="D16" s="292"/>
      <c r="E16" s="292"/>
      <c r="F16" s="292"/>
      <c r="G16" s="292"/>
      <c r="H16" s="308">
        <v>2</v>
      </c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25">
        <v>3</v>
      </c>
      <c r="AO16" s="325"/>
      <c r="AP16" s="325"/>
      <c r="AQ16" s="325"/>
      <c r="AR16" s="325"/>
      <c r="AS16" s="325"/>
      <c r="AT16" s="325"/>
      <c r="AU16" s="325"/>
      <c r="AV16" s="325"/>
      <c r="AW16" s="325">
        <v>4</v>
      </c>
      <c r="AX16" s="325"/>
      <c r="AY16" s="325"/>
      <c r="AZ16" s="325"/>
      <c r="BA16" s="325"/>
      <c r="BB16" s="325"/>
      <c r="BC16" s="325"/>
      <c r="BD16" s="325">
        <v>5</v>
      </c>
      <c r="BE16" s="325"/>
      <c r="BF16" s="325"/>
      <c r="BG16" s="325"/>
      <c r="BH16" s="325"/>
      <c r="BI16" s="325"/>
      <c r="BJ16" s="325"/>
      <c r="BK16" s="325">
        <v>6</v>
      </c>
      <c r="BL16" s="325"/>
      <c r="BM16" s="325"/>
      <c r="BN16" s="325"/>
      <c r="BO16" s="325"/>
      <c r="BP16" s="325"/>
      <c r="BQ16" s="325"/>
      <c r="BR16" s="325">
        <v>7</v>
      </c>
      <c r="BS16" s="325"/>
      <c r="BT16" s="325"/>
      <c r="BU16" s="325"/>
      <c r="BV16" s="325"/>
      <c r="BW16" s="325"/>
      <c r="BX16" s="325"/>
      <c r="BY16" s="325">
        <v>8</v>
      </c>
      <c r="BZ16" s="325"/>
      <c r="CA16" s="325"/>
      <c r="CB16" s="325"/>
      <c r="CC16" s="325"/>
      <c r="CD16" s="325"/>
      <c r="CE16" s="325"/>
      <c r="CF16" s="325">
        <v>9</v>
      </c>
      <c r="CG16" s="325"/>
      <c r="CH16" s="325"/>
      <c r="CI16" s="325"/>
      <c r="CJ16" s="325"/>
      <c r="CK16" s="325"/>
      <c r="CL16" s="325"/>
      <c r="CM16" s="325">
        <v>10</v>
      </c>
      <c r="CN16" s="325"/>
      <c r="CO16" s="325"/>
      <c r="CP16" s="325"/>
      <c r="CQ16" s="325"/>
      <c r="CR16" s="325"/>
      <c r="CS16" s="325"/>
      <c r="CT16" s="325">
        <v>11</v>
      </c>
      <c r="CU16" s="325"/>
      <c r="CV16" s="325"/>
      <c r="CW16" s="325"/>
      <c r="CX16" s="325"/>
      <c r="CY16" s="325"/>
      <c r="CZ16" s="325"/>
      <c r="DA16" s="325"/>
      <c r="DB16" s="325">
        <v>12</v>
      </c>
      <c r="DC16" s="325"/>
      <c r="DD16" s="325"/>
      <c r="DE16" s="325"/>
      <c r="DF16" s="325"/>
      <c r="DG16" s="325"/>
      <c r="DH16" s="325"/>
      <c r="DI16" s="325">
        <v>13</v>
      </c>
      <c r="DJ16" s="325"/>
      <c r="DK16" s="325"/>
      <c r="DL16" s="325"/>
      <c r="DM16" s="325"/>
      <c r="DN16" s="325"/>
      <c r="DO16" s="325"/>
      <c r="DP16" s="325">
        <v>14</v>
      </c>
      <c r="DQ16" s="325"/>
      <c r="DR16" s="325"/>
      <c r="DS16" s="325"/>
      <c r="DT16" s="325"/>
      <c r="DU16" s="325"/>
      <c r="DV16" s="325"/>
      <c r="DW16" s="325">
        <v>15</v>
      </c>
      <c r="DX16" s="325"/>
      <c r="DY16" s="325"/>
      <c r="DZ16" s="325"/>
      <c r="EA16" s="325"/>
      <c r="EB16" s="325"/>
      <c r="EC16" s="325"/>
      <c r="ED16" s="325">
        <v>16</v>
      </c>
      <c r="EE16" s="325"/>
      <c r="EF16" s="325"/>
      <c r="EG16" s="325"/>
      <c r="EH16" s="325"/>
      <c r="EI16" s="325"/>
      <c r="EJ16" s="325"/>
      <c r="EK16" s="325">
        <v>17</v>
      </c>
      <c r="EL16" s="325"/>
      <c r="EM16" s="325"/>
      <c r="EN16" s="325"/>
      <c r="EO16" s="325"/>
      <c r="EP16" s="325"/>
      <c r="EQ16" s="325"/>
      <c r="ER16" s="325">
        <v>18</v>
      </c>
      <c r="ES16" s="325"/>
      <c r="ET16" s="325"/>
      <c r="EU16" s="325"/>
      <c r="EV16" s="325"/>
      <c r="EW16" s="325"/>
      <c r="EX16" s="325"/>
    </row>
    <row r="17" spans="1:154" ht="66.75" customHeight="1">
      <c r="A17" s="303" t="s">
        <v>823</v>
      </c>
      <c r="B17" s="303"/>
      <c r="C17" s="303"/>
      <c r="D17" s="303"/>
      <c r="E17" s="303"/>
      <c r="F17" s="303"/>
      <c r="G17" s="303"/>
      <c r="H17" s="18"/>
      <c r="I17" s="304" t="s">
        <v>893</v>
      </c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66">
        <v>15.415</v>
      </c>
      <c r="AO17" s="366"/>
      <c r="AP17" s="366"/>
      <c r="AQ17" s="366"/>
      <c r="AR17" s="366"/>
      <c r="AS17" s="366"/>
      <c r="AT17" s="366"/>
      <c r="AU17" s="366"/>
      <c r="AV17" s="366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58">
        <v>14.64</v>
      </c>
      <c r="CU17" s="358"/>
      <c r="CV17" s="358"/>
      <c r="CW17" s="358"/>
      <c r="CX17" s="358"/>
      <c r="CY17" s="358"/>
      <c r="CZ17" s="358"/>
      <c r="DA17" s="358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</row>
    <row r="18" spans="1:154" ht="15">
      <c r="A18" s="360"/>
      <c r="B18" s="361"/>
      <c r="C18" s="361"/>
      <c r="D18" s="361"/>
      <c r="E18" s="361"/>
      <c r="F18" s="361"/>
      <c r="G18" s="362"/>
      <c r="H18" s="18"/>
      <c r="I18" s="304" t="s">
        <v>894</v>
      </c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68"/>
      <c r="AO18" s="369"/>
      <c r="AP18" s="369"/>
      <c r="AQ18" s="369"/>
      <c r="AR18" s="369"/>
      <c r="AS18" s="369"/>
      <c r="AT18" s="369"/>
      <c r="AU18" s="369"/>
      <c r="AV18" s="370"/>
      <c r="AW18" s="327"/>
      <c r="AX18" s="328"/>
      <c r="AY18" s="328"/>
      <c r="AZ18" s="328"/>
      <c r="BA18" s="328"/>
      <c r="BB18" s="328"/>
      <c r="BC18" s="329"/>
      <c r="BD18" s="327"/>
      <c r="BE18" s="328"/>
      <c r="BF18" s="328"/>
      <c r="BG18" s="328"/>
      <c r="BH18" s="328"/>
      <c r="BI18" s="328"/>
      <c r="BJ18" s="329"/>
      <c r="BK18" s="327"/>
      <c r="BL18" s="328"/>
      <c r="BM18" s="328"/>
      <c r="BN18" s="328"/>
      <c r="BO18" s="328"/>
      <c r="BP18" s="328"/>
      <c r="BQ18" s="329"/>
      <c r="BR18" s="327"/>
      <c r="BS18" s="328"/>
      <c r="BT18" s="328"/>
      <c r="BU18" s="328"/>
      <c r="BV18" s="328"/>
      <c r="BW18" s="328"/>
      <c r="BX18" s="329"/>
      <c r="BY18" s="327"/>
      <c r="BZ18" s="328"/>
      <c r="CA18" s="328"/>
      <c r="CB18" s="328"/>
      <c r="CC18" s="328"/>
      <c r="CD18" s="328"/>
      <c r="CE18" s="329"/>
      <c r="CF18" s="327"/>
      <c r="CG18" s="328"/>
      <c r="CH18" s="328"/>
      <c r="CI18" s="328"/>
      <c r="CJ18" s="328"/>
      <c r="CK18" s="328"/>
      <c r="CL18" s="329"/>
      <c r="CM18" s="327"/>
      <c r="CN18" s="328"/>
      <c r="CO18" s="328"/>
      <c r="CP18" s="328"/>
      <c r="CQ18" s="328"/>
      <c r="CR18" s="328"/>
      <c r="CS18" s="329"/>
      <c r="CT18" s="375"/>
      <c r="CU18" s="376"/>
      <c r="CV18" s="376"/>
      <c r="CW18" s="376"/>
      <c r="CX18" s="376"/>
      <c r="CY18" s="376"/>
      <c r="CZ18" s="376"/>
      <c r="DA18" s="377"/>
      <c r="DB18" s="333"/>
      <c r="DC18" s="334"/>
      <c r="DD18" s="334"/>
      <c r="DE18" s="334"/>
      <c r="DF18" s="334"/>
      <c r="DG18" s="334"/>
      <c r="DH18" s="335"/>
      <c r="DI18" s="333"/>
      <c r="DJ18" s="334"/>
      <c r="DK18" s="334"/>
      <c r="DL18" s="334"/>
      <c r="DM18" s="334"/>
      <c r="DN18" s="334"/>
      <c r="DO18" s="335"/>
      <c r="DP18" s="333"/>
      <c r="DQ18" s="334"/>
      <c r="DR18" s="334"/>
      <c r="DS18" s="334"/>
      <c r="DT18" s="334"/>
      <c r="DU18" s="334"/>
      <c r="DV18" s="335"/>
      <c r="DW18" s="333"/>
      <c r="DX18" s="334"/>
      <c r="DY18" s="334"/>
      <c r="DZ18" s="334"/>
      <c r="EA18" s="334"/>
      <c r="EB18" s="334"/>
      <c r="EC18" s="335"/>
      <c r="ED18" s="333"/>
      <c r="EE18" s="334"/>
      <c r="EF18" s="334"/>
      <c r="EG18" s="334"/>
      <c r="EH18" s="334"/>
      <c r="EI18" s="334"/>
      <c r="EJ18" s="335"/>
      <c r="EK18" s="333"/>
      <c r="EL18" s="334"/>
      <c r="EM18" s="334"/>
      <c r="EN18" s="334"/>
      <c r="EO18" s="334"/>
      <c r="EP18" s="334"/>
      <c r="EQ18" s="335"/>
      <c r="ER18" s="333"/>
      <c r="ES18" s="334"/>
      <c r="ET18" s="334"/>
      <c r="EU18" s="334"/>
      <c r="EV18" s="334"/>
      <c r="EW18" s="334"/>
      <c r="EX18" s="335"/>
    </row>
    <row r="19" spans="1:154" ht="15">
      <c r="A19" s="363"/>
      <c r="B19" s="364"/>
      <c r="C19" s="364"/>
      <c r="D19" s="364"/>
      <c r="E19" s="364"/>
      <c r="F19" s="364"/>
      <c r="G19" s="365"/>
      <c r="H19" s="18"/>
      <c r="I19" s="367" t="s">
        <v>895</v>
      </c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71"/>
      <c r="AO19" s="372"/>
      <c r="AP19" s="372"/>
      <c r="AQ19" s="372"/>
      <c r="AR19" s="372"/>
      <c r="AS19" s="372"/>
      <c r="AT19" s="372"/>
      <c r="AU19" s="372"/>
      <c r="AV19" s="373"/>
      <c r="AW19" s="330"/>
      <c r="AX19" s="331"/>
      <c r="AY19" s="331"/>
      <c r="AZ19" s="331"/>
      <c r="BA19" s="331"/>
      <c r="BB19" s="331"/>
      <c r="BC19" s="332"/>
      <c r="BD19" s="330"/>
      <c r="BE19" s="331"/>
      <c r="BF19" s="331"/>
      <c r="BG19" s="331"/>
      <c r="BH19" s="331"/>
      <c r="BI19" s="331"/>
      <c r="BJ19" s="332"/>
      <c r="BK19" s="330"/>
      <c r="BL19" s="331"/>
      <c r="BM19" s="331"/>
      <c r="BN19" s="331"/>
      <c r="BO19" s="331"/>
      <c r="BP19" s="331"/>
      <c r="BQ19" s="332"/>
      <c r="BR19" s="330"/>
      <c r="BS19" s="331"/>
      <c r="BT19" s="331"/>
      <c r="BU19" s="331"/>
      <c r="BV19" s="331"/>
      <c r="BW19" s="331"/>
      <c r="BX19" s="332"/>
      <c r="BY19" s="330"/>
      <c r="BZ19" s="331"/>
      <c r="CA19" s="331"/>
      <c r="CB19" s="331"/>
      <c r="CC19" s="331"/>
      <c r="CD19" s="331"/>
      <c r="CE19" s="332"/>
      <c r="CF19" s="330"/>
      <c r="CG19" s="331"/>
      <c r="CH19" s="331"/>
      <c r="CI19" s="331"/>
      <c r="CJ19" s="331"/>
      <c r="CK19" s="331"/>
      <c r="CL19" s="332"/>
      <c r="CM19" s="330"/>
      <c r="CN19" s="331"/>
      <c r="CO19" s="331"/>
      <c r="CP19" s="331"/>
      <c r="CQ19" s="331"/>
      <c r="CR19" s="331"/>
      <c r="CS19" s="332"/>
      <c r="CT19" s="378"/>
      <c r="CU19" s="379"/>
      <c r="CV19" s="379"/>
      <c r="CW19" s="379"/>
      <c r="CX19" s="379"/>
      <c r="CY19" s="379"/>
      <c r="CZ19" s="379"/>
      <c r="DA19" s="380"/>
      <c r="DB19" s="336"/>
      <c r="DC19" s="337"/>
      <c r="DD19" s="337"/>
      <c r="DE19" s="337"/>
      <c r="DF19" s="337"/>
      <c r="DG19" s="337"/>
      <c r="DH19" s="338"/>
      <c r="DI19" s="336"/>
      <c r="DJ19" s="337"/>
      <c r="DK19" s="337"/>
      <c r="DL19" s="337"/>
      <c r="DM19" s="337"/>
      <c r="DN19" s="337"/>
      <c r="DO19" s="338"/>
      <c r="DP19" s="336"/>
      <c r="DQ19" s="337"/>
      <c r="DR19" s="337"/>
      <c r="DS19" s="337"/>
      <c r="DT19" s="337"/>
      <c r="DU19" s="337"/>
      <c r="DV19" s="338"/>
      <c r="DW19" s="336"/>
      <c r="DX19" s="337"/>
      <c r="DY19" s="337"/>
      <c r="DZ19" s="337"/>
      <c r="EA19" s="337"/>
      <c r="EB19" s="337"/>
      <c r="EC19" s="338"/>
      <c r="ED19" s="336"/>
      <c r="EE19" s="337"/>
      <c r="EF19" s="337"/>
      <c r="EG19" s="337"/>
      <c r="EH19" s="337"/>
      <c r="EI19" s="337"/>
      <c r="EJ19" s="338"/>
      <c r="EK19" s="336"/>
      <c r="EL19" s="337"/>
      <c r="EM19" s="337"/>
      <c r="EN19" s="337"/>
      <c r="EO19" s="337"/>
      <c r="EP19" s="337"/>
      <c r="EQ19" s="338"/>
      <c r="ER19" s="336"/>
      <c r="ES19" s="337"/>
      <c r="ET19" s="337"/>
      <c r="EU19" s="337"/>
      <c r="EV19" s="337"/>
      <c r="EW19" s="337"/>
      <c r="EX19" s="338"/>
    </row>
    <row r="20" spans="1:154" ht="15.75">
      <c r="A20" s="303"/>
      <c r="B20" s="303"/>
      <c r="C20" s="303"/>
      <c r="D20" s="303"/>
      <c r="E20" s="303"/>
      <c r="F20" s="303"/>
      <c r="G20" s="303"/>
      <c r="H20" s="18"/>
      <c r="I20" s="367" t="s">
        <v>896</v>
      </c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6"/>
      <c r="AO20" s="366"/>
      <c r="AP20" s="366"/>
      <c r="AQ20" s="366"/>
      <c r="AR20" s="366"/>
      <c r="AS20" s="366"/>
      <c r="AT20" s="366"/>
      <c r="AU20" s="366"/>
      <c r="AV20" s="366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74"/>
      <c r="CU20" s="374"/>
      <c r="CV20" s="374"/>
      <c r="CW20" s="374"/>
      <c r="CX20" s="374"/>
      <c r="CY20" s="374"/>
      <c r="CZ20" s="374"/>
      <c r="DA20" s="374"/>
      <c r="DB20" s="326"/>
      <c r="DC20" s="326"/>
      <c r="DD20" s="326"/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  <c r="DT20" s="326"/>
      <c r="DU20" s="326"/>
      <c r="DV20" s="326"/>
      <c r="DW20" s="326"/>
      <c r="DX20" s="326"/>
      <c r="DY20" s="326"/>
      <c r="DZ20" s="326"/>
      <c r="EA20" s="326"/>
      <c r="EB20" s="326"/>
      <c r="EC20" s="326"/>
      <c r="ED20" s="326"/>
      <c r="EE20" s="326"/>
      <c r="EF20" s="326"/>
      <c r="EG20" s="326"/>
      <c r="EH20" s="326"/>
      <c r="EI20" s="326"/>
      <c r="EJ20" s="326"/>
      <c r="EK20" s="326"/>
      <c r="EL20" s="326"/>
      <c r="EM20" s="326"/>
      <c r="EN20" s="326"/>
      <c r="EO20" s="326"/>
      <c r="EP20" s="326"/>
      <c r="EQ20" s="326"/>
      <c r="ER20" s="326"/>
      <c r="ES20" s="326"/>
      <c r="ET20" s="326"/>
      <c r="EU20" s="326"/>
      <c r="EV20" s="326"/>
      <c r="EW20" s="326"/>
      <c r="EX20" s="326"/>
    </row>
    <row r="21" spans="1:154" ht="15.75">
      <c r="A21" s="303"/>
      <c r="B21" s="303"/>
      <c r="C21" s="303"/>
      <c r="D21" s="303"/>
      <c r="E21" s="303"/>
      <c r="F21" s="303"/>
      <c r="G21" s="303"/>
      <c r="H21" s="18"/>
      <c r="I21" s="367" t="s">
        <v>897</v>
      </c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6">
        <f>AN17</f>
        <v>15.415</v>
      </c>
      <c r="AO21" s="366"/>
      <c r="AP21" s="366"/>
      <c r="AQ21" s="366"/>
      <c r="AR21" s="366"/>
      <c r="AS21" s="366"/>
      <c r="AT21" s="366"/>
      <c r="AU21" s="366"/>
      <c r="AV21" s="366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58">
        <f>CT17</f>
        <v>14.64</v>
      </c>
      <c r="CU21" s="358"/>
      <c r="CV21" s="358"/>
      <c r="CW21" s="358"/>
      <c r="CX21" s="358"/>
      <c r="CY21" s="358"/>
      <c r="CZ21" s="358"/>
      <c r="DA21" s="358"/>
      <c r="DB21" s="326"/>
      <c r="DC21" s="326"/>
      <c r="DD21" s="326"/>
      <c r="DE21" s="326"/>
      <c r="DF21" s="326"/>
      <c r="DG21" s="326"/>
      <c r="DH21" s="326"/>
      <c r="DI21" s="326"/>
      <c r="DJ21" s="326"/>
      <c r="DK21" s="326"/>
      <c r="DL21" s="326"/>
      <c r="DM21" s="326"/>
      <c r="DN21" s="326"/>
      <c r="DO21" s="326"/>
      <c r="DP21" s="326"/>
      <c r="DQ21" s="326"/>
      <c r="DR21" s="326"/>
      <c r="DS21" s="326"/>
      <c r="DT21" s="326"/>
      <c r="DU21" s="326"/>
      <c r="DV21" s="326"/>
      <c r="DW21" s="326"/>
      <c r="DX21" s="326"/>
      <c r="DY21" s="326"/>
      <c r="DZ21" s="326"/>
      <c r="EA21" s="326"/>
      <c r="EB21" s="326"/>
      <c r="EC21" s="326"/>
      <c r="ED21" s="326"/>
      <c r="EE21" s="326"/>
      <c r="EF21" s="326"/>
      <c r="EG21" s="326"/>
      <c r="EH21" s="326"/>
      <c r="EI21" s="326"/>
      <c r="EJ21" s="326"/>
      <c r="EK21" s="326"/>
      <c r="EL21" s="326"/>
      <c r="EM21" s="326"/>
      <c r="EN21" s="326"/>
      <c r="EO21" s="326"/>
      <c r="EP21" s="326"/>
      <c r="EQ21" s="326"/>
      <c r="ER21" s="326"/>
      <c r="ES21" s="326"/>
      <c r="ET21" s="326"/>
      <c r="EU21" s="326"/>
      <c r="EV21" s="326"/>
      <c r="EW21" s="326"/>
      <c r="EX21" s="326"/>
    </row>
    <row r="22" spans="1:154" ht="15.75">
      <c r="A22" s="303"/>
      <c r="B22" s="303"/>
      <c r="C22" s="303"/>
      <c r="D22" s="303"/>
      <c r="E22" s="303"/>
      <c r="F22" s="303"/>
      <c r="G22" s="303"/>
      <c r="H22" s="18"/>
      <c r="I22" s="367" t="s">
        <v>898</v>
      </c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74"/>
      <c r="CU22" s="374"/>
      <c r="CV22" s="374"/>
      <c r="CW22" s="374"/>
      <c r="CX22" s="374"/>
      <c r="CY22" s="374"/>
      <c r="CZ22" s="374"/>
      <c r="DA22" s="374"/>
      <c r="DB22" s="326"/>
      <c r="DC22" s="326"/>
      <c r="DD22" s="326"/>
      <c r="DE22" s="326"/>
      <c r="DF22" s="326"/>
      <c r="DG22" s="326"/>
      <c r="DH22" s="326"/>
      <c r="DI22" s="326"/>
      <c r="DJ22" s="326"/>
      <c r="DK22" s="326"/>
      <c r="DL22" s="326"/>
      <c r="DM22" s="326"/>
      <c r="DN22" s="326"/>
      <c r="DO22" s="326"/>
      <c r="DP22" s="326"/>
      <c r="DQ22" s="326"/>
      <c r="DR22" s="326"/>
      <c r="DS22" s="326"/>
      <c r="DT22" s="326"/>
      <c r="DU22" s="326"/>
      <c r="DV22" s="326"/>
      <c r="DW22" s="326"/>
      <c r="DX22" s="326"/>
      <c r="DY22" s="326"/>
      <c r="DZ22" s="326"/>
      <c r="EA22" s="326"/>
      <c r="EB22" s="326"/>
      <c r="EC22" s="326"/>
      <c r="ED22" s="326"/>
      <c r="EE22" s="326"/>
      <c r="EF22" s="326"/>
      <c r="EG22" s="326"/>
      <c r="EH22" s="326"/>
      <c r="EI22" s="326"/>
      <c r="EJ22" s="326"/>
      <c r="EK22" s="326"/>
      <c r="EL22" s="326"/>
      <c r="EM22" s="326"/>
      <c r="EN22" s="326"/>
      <c r="EO22" s="326"/>
      <c r="EP22" s="326"/>
      <c r="EQ22" s="326"/>
      <c r="ER22" s="326"/>
      <c r="ES22" s="326"/>
      <c r="ET22" s="326"/>
      <c r="EU22" s="326"/>
      <c r="EV22" s="326"/>
      <c r="EW22" s="326"/>
      <c r="EX22" s="326"/>
    </row>
    <row r="23" spans="1:154" ht="15.75">
      <c r="A23" s="303" t="s">
        <v>868</v>
      </c>
      <c r="B23" s="303"/>
      <c r="C23" s="303"/>
      <c r="D23" s="303"/>
      <c r="E23" s="303"/>
      <c r="F23" s="303"/>
      <c r="G23" s="303"/>
      <c r="H23" s="18"/>
      <c r="I23" s="304" t="s">
        <v>899</v>
      </c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41">
        <v>0</v>
      </c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74">
        <v>0</v>
      </c>
      <c r="CU23" s="374"/>
      <c r="CV23" s="374"/>
      <c r="CW23" s="374"/>
      <c r="CX23" s="374"/>
      <c r="CY23" s="374"/>
      <c r="CZ23" s="374"/>
      <c r="DA23" s="374"/>
      <c r="DB23" s="326"/>
      <c r="DC23" s="326"/>
      <c r="DD23" s="326"/>
      <c r="DE23" s="326"/>
      <c r="DF23" s="326"/>
      <c r="DG23" s="326"/>
      <c r="DH23" s="326"/>
      <c r="DI23" s="326"/>
      <c r="DJ23" s="326"/>
      <c r="DK23" s="326"/>
      <c r="DL23" s="326"/>
      <c r="DM23" s="326"/>
      <c r="DN23" s="326"/>
      <c r="DO23" s="326"/>
      <c r="DP23" s="326"/>
      <c r="DQ23" s="326"/>
      <c r="DR23" s="326"/>
      <c r="DS23" s="326"/>
      <c r="DT23" s="326"/>
      <c r="DU23" s="326"/>
      <c r="DV23" s="326"/>
      <c r="DW23" s="326"/>
      <c r="DX23" s="326"/>
      <c r="DY23" s="326"/>
      <c r="DZ23" s="326"/>
      <c r="EA23" s="326"/>
      <c r="EB23" s="326"/>
      <c r="EC23" s="326"/>
      <c r="ED23" s="326"/>
      <c r="EE23" s="326"/>
      <c r="EF23" s="326"/>
      <c r="EG23" s="326"/>
      <c r="EH23" s="326"/>
      <c r="EI23" s="326"/>
      <c r="EJ23" s="326"/>
      <c r="EK23" s="326"/>
      <c r="EL23" s="326"/>
      <c r="EM23" s="326"/>
      <c r="EN23" s="326"/>
      <c r="EO23" s="326"/>
      <c r="EP23" s="326"/>
      <c r="EQ23" s="326"/>
      <c r="ER23" s="326"/>
      <c r="ES23" s="326"/>
      <c r="ET23" s="326"/>
      <c r="EU23" s="326"/>
      <c r="EV23" s="326"/>
      <c r="EW23" s="326"/>
      <c r="EX23" s="326"/>
    </row>
    <row r="24" spans="1:154" ht="15.75">
      <c r="A24" s="303"/>
      <c r="B24" s="303"/>
      <c r="C24" s="303"/>
      <c r="D24" s="303"/>
      <c r="E24" s="303"/>
      <c r="F24" s="303"/>
      <c r="G24" s="303"/>
      <c r="H24" s="18"/>
      <c r="I24" s="304" t="s">
        <v>894</v>
      </c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74"/>
      <c r="CU24" s="374"/>
      <c r="CV24" s="374"/>
      <c r="CW24" s="374"/>
      <c r="CX24" s="374"/>
      <c r="CY24" s="374"/>
      <c r="CZ24" s="374"/>
      <c r="DA24" s="374"/>
      <c r="DB24" s="326"/>
      <c r="DC24" s="326"/>
      <c r="DD24" s="326"/>
      <c r="DE24" s="326"/>
      <c r="DF24" s="326"/>
      <c r="DG24" s="326"/>
      <c r="DH24" s="326"/>
      <c r="DI24" s="326"/>
      <c r="DJ24" s="326"/>
      <c r="DK24" s="326"/>
      <c r="DL24" s="326"/>
      <c r="DM24" s="326"/>
      <c r="DN24" s="326"/>
      <c r="DO24" s="326"/>
      <c r="DP24" s="326"/>
      <c r="DQ24" s="326"/>
      <c r="DR24" s="326"/>
      <c r="DS24" s="326"/>
      <c r="DT24" s="326"/>
      <c r="DU24" s="326"/>
      <c r="DV24" s="326"/>
      <c r="DW24" s="326"/>
      <c r="DX24" s="326"/>
      <c r="DY24" s="326"/>
      <c r="DZ24" s="326"/>
      <c r="EA24" s="326"/>
      <c r="EB24" s="326"/>
      <c r="EC24" s="326"/>
      <c r="ED24" s="326"/>
      <c r="EE24" s="326"/>
      <c r="EF24" s="326"/>
      <c r="EG24" s="326"/>
      <c r="EH24" s="326"/>
      <c r="EI24" s="326"/>
      <c r="EJ24" s="326"/>
      <c r="EK24" s="326"/>
      <c r="EL24" s="326"/>
      <c r="EM24" s="326"/>
      <c r="EN24" s="326"/>
      <c r="EO24" s="326"/>
      <c r="EP24" s="326"/>
      <c r="EQ24" s="326"/>
      <c r="ER24" s="326"/>
      <c r="ES24" s="326"/>
      <c r="ET24" s="326"/>
      <c r="EU24" s="326"/>
      <c r="EV24" s="326"/>
      <c r="EW24" s="326"/>
      <c r="EX24" s="326"/>
    </row>
    <row r="25" spans="1:154" ht="15.75" customHeight="1">
      <c r="A25" s="303"/>
      <c r="B25" s="303"/>
      <c r="C25" s="303"/>
      <c r="D25" s="303"/>
      <c r="E25" s="303"/>
      <c r="F25" s="303"/>
      <c r="G25" s="303"/>
      <c r="H25" s="18"/>
      <c r="I25" s="304" t="s">
        <v>813</v>
      </c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74"/>
      <c r="CU25" s="374"/>
      <c r="CV25" s="374"/>
      <c r="CW25" s="374"/>
      <c r="CX25" s="374"/>
      <c r="CY25" s="374"/>
      <c r="CZ25" s="374"/>
      <c r="DA25" s="374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</row>
    <row r="26" spans="1:154" ht="30" customHeight="1">
      <c r="A26" s="303" t="s">
        <v>869</v>
      </c>
      <c r="B26" s="303"/>
      <c r="C26" s="303"/>
      <c r="D26" s="303"/>
      <c r="E26" s="303"/>
      <c r="F26" s="303"/>
      <c r="G26" s="303"/>
      <c r="H26" s="18"/>
      <c r="I26" s="304" t="s">
        <v>900</v>
      </c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74">
        <v>0.062</v>
      </c>
      <c r="AO26" s="374"/>
      <c r="AP26" s="374"/>
      <c r="AQ26" s="374"/>
      <c r="AR26" s="374"/>
      <c r="AS26" s="374"/>
      <c r="AT26" s="374"/>
      <c r="AU26" s="374"/>
      <c r="AV26" s="374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74">
        <v>0.059</v>
      </c>
      <c r="CU26" s="374"/>
      <c r="CV26" s="374"/>
      <c r="CW26" s="374"/>
      <c r="CX26" s="374"/>
      <c r="CY26" s="374"/>
      <c r="CZ26" s="374"/>
      <c r="DA26" s="374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</row>
    <row r="27" spans="1:154" ht="44.25" customHeight="1">
      <c r="A27" s="303" t="s">
        <v>871</v>
      </c>
      <c r="B27" s="303"/>
      <c r="C27" s="303"/>
      <c r="D27" s="303"/>
      <c r="E27" s="303"/>
      <c r="F27" s="303"/>
      <c r="G27" s="303"/>
      <c r="H27" s="18"/>
      <c r="I27" s="304" t="s">
        <v>901</v>
      </c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74">
        <f>AN17+AN23-AN26</f>
        <v>15.353</v>
      </c>
      <c r="AO27" s="374"/>
      <c r="AP27" s="374"/>
      <c r="AQ27" s="374"/>
      <c r="AR27" s="374"/>
      <c r="AS27" s="374"/>
      <c r="AT27" s="374"/>
      <c r="AU27" s="374"/>
      <c r="AV27" s="374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58">
        <f>CT17+CT23-CT26</f>
        <v>14.581000000000001</v>
      </c>
      <c r="CU27" s="358"/>
      <c r="CV27" s="358"/>
      <c r="CW27" s="358"/>
      <c r="CX27" s="358"/>
      <c r="CY27" s="358"/>
      <c r="CZ27" s="358"/>
      <c r="DA27" s="358"/>
      <c r="DB27" s="326"/>
      <c r="DC27" s="326"/>
      <c r="DD27" s="326"/>
      <c r="DE27" s="326"/>
      <c r="DF27" s="326"/>
      <c r="DG27" s="326"/>
      <c r="DH27" s="326"/>
      <c r="DI27" s="326"/>
      <c r="DJ27" s="326"/>
      <c r="DK27" s="326"/>
      <c r="DL27" s="326"/>
      <c r="DM27" s="326"/>
      <c r="DN27" s="326"/>
      <c r="DO27" s="326"/>
      <c r="DP27" s="326"/>
      <c r="DQ27" s="326"/>
      <c r="DR27" s="326"/>
      <c r="DS27" s="326"/>
      <c r="DT27" s="326"/>
      <c r="DU27" s="326"/>
      <c r="DV27" s="326"/>
      <c r="DW27" s="326"/>
      <c r="DX27" s="326"/>
      <c r="DY27" s="326"/>
      <c r="DZ27" s="326"/>
      <c r="EA27" s="326"/>
      <c r="EB27" s="326"/>
      <c r="EC27" s="326"/>
      <c r="ED27" s="326"/>
      <c r="EE27" s="326"/>
      <c r="EF27" s="326"/>
      <c r="EG27" s="326"/>
      <c r="EH27" s="326"/>
      <c r="EI27" s="326"/>
      <c r="EJ27" s="326"/>
      <c r="EK27" s="326"/>
      <c r="EL27" s="326"/>
      <c r="EM27" s="326"/>
      <c r="EN27" s="326"/>
      <c r="EO27" s="326"/>
      <c r="EP27" s="326"/>
      <c r="EQ27" s="326"/>
      <c r="ER27" s="326"/>
      <c r="ES27" s="326"/>
      <c r="ET27" s="326"/>
      <c r="EU27" s="326"/>
      <c r="EV27" s="326"/>
      <c r="EW27" s="326"/>
      <c r="EX27" s="326"/>
    </row>
    <row r="28" spans="1:154" ht="30" customHeight="1">
      <c r="A28" s="303" t="s">
        <v>902</v>
      </c>
      <c r="B28" s="303"/>
      <c r="C28" s="303"/>
      <c r="D28" s="303"/>
      <c r="E28" s="303"/>
      <c r="F28" s="303"/>
      <c r="G28" s="303"/>
      <c r="H28" s="18"/>
      <c r="I28" s="304" t="s">
        <v>903</v>
      </c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58">
        <f>AN29+AN31</f>
        <v>0.508</v>
      </c>
      <c r="AO28" s="374"/>
      <c r="AP28" s="374"/>
      <c r="AQ28" s="374"/>
      <c r="AR28" s="374"/>
      <c r="AS28" s="374"/>
      <c r="AT28" s="374"/>
      <c r="AU28" s="374"/>
      <c r="AV28" s="374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58">
        <f>CT29+CT31</f>
        <v>0.52817</v>
      </c>
      <c r="CU28" s="374"/>
      <c r="CV28" s="374"/>
      <c r="CW28" s="374"/>
      <c r="CX28" s="374"/>
      <c r="CY28" s="374"/>
      <c r="CZ28" s="374"/>
      <c r="DA28" s="374"/>
      <c r="DB28" s="326"/>
      <c r="DC28" s="326"/>
      <c r="DD28" s="326"/>
      <c r="DE28" s="326"/>
      <c r="DF28" s="326"/>
      <c r="DG28" s="326"/>
      <c r="DH28" s="326"/>
      <c r="DI28" s="326"/>
      <c r="DJ28" s="326"/>
      <c r="DK28" s="326"/>
      <c r="DL28" s="326"/>
      <c r="DM28" s="326"/>
      <c r="DN28" s="326"/>
      <c r="DO28" s="326"/>
      <c r="DP28" s="326"/>
      <c r="DQ28" s="326"/>
      <c r="DR28" s="326"/>
      <c r="DS28" s="326"/>
      <c r="DT28" s="326"/>
      <c r="DU28" s="326"/>
      <c r="DV28" s="326"/>
      <c r="DW28" s="326"/>
      <c r="DX28" s="326"/>
      <c r="DY28" s="326"/>
      <c r="DZ28" s="326"/>
      <c r="EA28" s="326"/>
      <c r="EB28" s="326"/>
      <c r="EC28" s="326"/>
      <c r="ED28" s="326"/>
      <c r="EE28" s="326"/>
      <c r="EF28" s="326"/>
      <c r="EG28" s="326"/>
      <c r="EH28" s="326"/>
      <c r="EI28" s="326"/>
      <c r="EJ28" s="326"/>
      <c r="EK28" s="326"/>
      <c r="EL28" s="326"/>
      <c r="EM28" s="326"/>
      <c r="EN28" s="326"/>
      <c r="EO28" s="326"/>
      <c r="EP28" s="326"/>
      <c r="EQ28" s="326"/>
      <c r="ER28" s="326"/>
      <c r="ES28" s="326"/>
      <c r="ET28" s="326"/>
      <c r="EU28" s="326"/>
      <c r="EV28" s="326"/>
      <c r="EW28" s="326"/>
      <c r="EX28" s="326"/>
    </row>
    <row r="29" spans="1:154" ht="15">
      <c r="A29" s="360" t="s">
        <v>904</v>
      </c>
      <c r="B29" s="361"/>
      <c r="C29" s="361"/>
      <c r="D29" s="361"/>
      <c r="E29" s="361"/>
      <c r="F29" s="361"/>
      <c r="G29" s="362"/>
      <c r="H29" s="18"/>
      <c r="I29" s="304" t="s">
        <v>894</v>
      </c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81">
        <v>0.46</v>
      </c>
      <c r="AO29" s="382"/>
      <c r="AP29" s="382"/>
      <c r="AQ29" s="382"/>
      <c r="AR29" s="382"/>
      <c r="AS29" s="382"/>
      <c r="AT29" s="382"/>
      <c r="AU29" s="382"/>
      <c r="AV29" s="383"/>
      <c r="AW29" s="327"/>
      <c r="AX29" s="328"/>
      <c r="AY29" s="328"/>
      <c r="AZ29" s="328"/>
      <c r="BA29" s="328"/>
      <c r="BB29" s="328"/>
      <c r="BC29" s="329"/>
      <c r="BD29" s="327"/>
      <c r="BE29" s="328"/>
      <c r="BF29" s="328"/>
      <c r="BG29" s="328"/>
      <c r="BH29" s="328"/>
      <c r="BI29" s="328"/>
      <c r="BJ29" s="329"/>
      <c r="BK29" s="327"/>
      <c r="BL29" s="328"/>
      <c r="BM29" s="328"/>
      <c r="BN29" s="328"/>
      <c r="BO29" s="328"/>
      <c r="BP29" s="328"/>
      <c r="BQ29" s="329"/>
      <c r="BR29" s="327"/>
      <c r="BS29" s="328"/>
      <c r="BT29" s="328"/>
      <c r="BU29" s="328"/>
      <c r="BV29" s="328"/>
      <c r="BW29" s="328"/>
      <c r="BX29" s="329"/>
      <c r="BY29" s="327"/>
      <c r="BZ29" s="328"/>
      <c r="CA29" s="328"/>
      <c r="CB29" s="328"/>
      <c r="CC29" s="328"/>
      <c r="CD29" s="328"/>
      <c r="CE29" s="329"/>
      <c r="CF29" s="327"/>
      <c r="CG29" s="328"/>
      <c r="CH29" s="328"/>
      <c r="CI29" s="328"/>
      <c r="CJ29" s="328"/>
      <c r="CK29" s="328"/>
      <c r="CL29" s="329"/>
      <c r="CM29" s="327"/>
      <c r="CN29" s="328"/>
      <c r="CO29" s="328"/>
      <c r="CP29" s="328"/>
      <c r="CQ29" s="328"/>
      <c r="CR29" s="328"/>
      <c r="CS29" s="329"/>
      <c r="CT29" s="381">
        <v>0.47785</v>
      </c>
      <c r="CU29" s="382"/>
      <c r="CV29" s="382"/>
      <c r="CW29" s="382"/>
      <c r="CX29" s="382"/>
      <c r="CY29" s="382"/>
      <c r="CZ29" s="382"/>
      <c r="DA29" s="383"/>
      <c r="DB29" s="333"/>
      <c r="DC29" s="334"/>
      <c r="DD29" s="334"/>
      <c r="DE29" s="334"/>
      <c r="DF29" s="334"/>
      <c r="DG29" s="334"/>
      <c r="DH29" s="335"/>
      <c r="DI29" s="333"/>
      <c r="DJ29" s="334"/>
      <c r="DK29" s="334"/>
      <c r="DL29" s="334"/>
      <c r="DM29" s="334"/>
      <c r="DN29" s="334"/>
      <c r="DO29" s="335"/>
      <c r="DP29" s="333"/>
      <c r="DQ29" s="334"/>
      <c r="DR29" s="334"/>
      <c r="DS29" s="334"/>
      <c r="DT29" s="334"/>
      <c r="DU29" s="334"/>
      <c r="DV29" s="335"/>
      <c r="DW29" s="333"/>
      <c r="DX29" s="334"/>
      <c r="DY29" s="334"/>
      <c r="DZ29" s="334"/>
      <c r="EA29" s="334"/>
      <c r="EB29" s="334"/>
      <c r="EC29" s="335"/>
      <c r="ED29" s="333"/>
      <c r="EE29" s="334"/>
      <c r="EF29" s="334"/>
      <c r="EG29" s="334"/>
      <c r="EH29" s="334"/>
      <c r="EI29" s="334"/>
      <c r="EJ29" s="335"/>
      <c r="EK29" s="333"/>
      <c r="EL29" s="334"/>
      <c r="EM29" s="334"/>
      <c r="EN29" s="334"/>
      <c r="EO29" s="334"/>
      <c r="EP29" s="334"/>
      <c r="EQ29" s="335"/>
      <c r="ER29" s="333"/>
      <c r="ES29" s="334"/>
      <c r="ET29" s="334"/>
      <c r="EU29" s="334"/>
      <c r="EV29" s="334"/>
      <c r="EW29" s="334"/>
      <c r="EX29" s="335"/>
    </row>
    <row r="30" spans="1:154" ht="15">
      <c r="A30" s="363"/>
      <c r="B30" s="364"/>
      <c r="C30" s="364"/>
      <c r="D30" s="364"/>
      <c r="E30" s="364"/>
      <c r="F30" s="364"/>
      <c r="G30" s="365"/>
      <c r="H30" s="18"/>
      <c r="I30" s="367" t="s">
        <v>905</v>
      </c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84"/>
      <c r="AO30" s="385"/>
      <c r="AP30" s="385"/>
      <c r="AQ30" s="385"/>
      <c r="AR30" s="385"/>
      <c r="AS30" s="385"/>
      <c r="AT30" s="385"/>
      <c r="AU30" s="385"/>
      <c r="AV30" s="386"/>
      <c r="AW30" s="330"/>
      <c r="AX30" s="331"/>
      <c r="AY30" s="331"/>
      <c r="AZ30" s="331"/>
      <c r="BA30" s="331"/>
      <c r="BB30" s="331"/>
      <c r="BC30" s="332"/>
      <c r="BD30" s="330"/>
      <c r="BE30" s="331"/>
      <c r="BF30" s="331"/>
      <c r="BG30" s="331"/>
      <c r="BH30" s="331"/>
      <c r="BI30" s="331"/>
      <c r="BJ30" s="332"/>
      <c r="BK30" s="330"/>
      <c r="BL30" s="331"/>
      <c r="BM30" s="331"/>
      <c r="BN30" s="331"/>
      <c r="BO30" s="331"/>
      <c r="BP30" s="331"/>
      <c r="BQ30" s="332"/>
      <c r="BR30" s="330"/>
      <c r="BS30" s="331"/>
      <c r="BT30" s="331"/>
      <c r="BU30" s="331"/>
      <c r="BV30" s="331"/>
      <c r="BW30" s="331"/>
      <c r="BX30" s="332"/>
      <c r="BY30" s="330"/>
      <c r="BZ30" s="331"/>
      <c r="CA30" s="331"/>
      <c r="CB30" s="331"/>
      <c r="CC30" s="331"/>
      <c r="CD30" s="331"/>
      <c r="CE30" s="332"/>
      <c r="CF30" s="330"/>
      <c r="CG30" s="331"/>
      <c r="CH30" s="331"/>
      <c r="CI30" s="331"/>
      <c r="CJ30" s="331"/>
      <c r="CK30" s="331"/>
      <c r="CL30" s="332"/>
      <c r="CM30" s="330"/>
      <c r="CN30" s="331"/>
      <c r="CO30" s="331"/>
      <c r="CP30" s="331"/>
      <c r="CQ30" s="331"/>
      <c r="CR30" s="331"/>
      <c r="CS30" s="332"/>
      <c r="CT30" s="384"/>
      <c r="CU30" s="385"/>
      <c r="CV30" s="385"/>
      <c r="CW30" s="385"/>
      <c r="CX30" s="385"/>
      <c r="CY30" s="385"/>
      <c r="CZ30" s="385"/>
      <c r="DA30" s="386"/>
      <c r="DB30" s="336"/>
      <c r="DC30" s="337"/>
      <c r="DD30" s="337"/>
      <c r="DE30" s="337"/>
      <c r="DF30" s="337"/>
      <c r="DG30" s="337"/>
      <c r="DH30" s="338"/>
      <c r="DI30" s="336"/>
      <c r="DJ30" s="337"/>
      <c r="DK30" s="337"/>
      <c r="DL30" s="337"/>
      <c r="DM30" s="337"/>
      <c r="DN30" s="337"/>
      <c r="DO30" s="338"/>
      <c r="DP30" s="336"/>
      <c r="DQ30" s="337"/>
      <c r="DR30" s="337"/>
      <c r="DS30" s="337"/>
      <c r="DT30" s="337"/>
      <c r="DU30" s="337"/>
      <c r="DV30" s="338"/>
      <c r="DW30" s="336"/>
      <c r="DX30" s="337"/>
      <c r="DY30" s="337"/>
      <c r="DZ30" s="337"/>
      <c r="EA30" s="337"/>
      <c r="EB30" s="337"/>
      <c r="EC30" s="338"/>
      <c r="ED30" s="336"/>
      <c r="EE30" s="337"/>
      <c r="EF30" s="337"/>
      <c r="EG30" s="337"/>
      <c r="EH30" s="337"/>
      <c r="EI30" s="337"/>
      <c r="EJ30" s="338"/>
      <c r="EK30" s="336"/>
      <c r="EL30" s="337"/>
      <c r="EM30" s="337"/>
      <c r="EN30" s="337"/>
      <c r="EO30" s="337"/>
      <c r="EP30" s="337"/>
      <c r="EQ30" s="338"/>
      <c r="ER30" s="336"/>
      <c r="ES30" s="337"/>
      <c r="ET30" s="337"/>
      <c r="EU30" s="337"/>
      <c r="EV30" s="337"/>
      <c r="EW30" s="337"/>
      <c r="EX30" s="338"/>
    </row>
    <row r="31" spans="1:154" ht="15.75">
      <c r="A31" s="303" t="s">
        <v>906</v>
      </c>
      <c r="B31" s="303"/>
      <c r="C31" s="303"/>
      <c r="D31" s="303"/>
      <c r="E31" s="303"/>
      <c r="F31" s="303"/>
      <c r="G31" s="303"/>
      <c r="H31" s="18"/>
      <c r="I31" s="367" t="s">
        <v>907</v>
      </c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58">
        <v>0.048</v>
      </c>
      <c r="AO31" s="358"/>
      <c r="AP31" s="358"/>
      <c r="AQ31" s="358"/>
      <c r="AR31" s="358"/>
      <c r="AS31" s="358"/>
      <c r="AT31" s="358"/>
      <c r="AU31" s="358"/>
      <c r="AV31" s="358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58">
        <v>0.05032</v>
      </c>
      <c r="CU31" s="358"/>
      <c r="CV31" s="358"/>
      <c r="CW31" s="358"/>
      <c r="CX31" s="358"/>
      <c r="CY31" s="358"/>
      <c r="CZ31" s="358"/>
      <c r="DA31" s="358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</row>
    <row r="32" spans="1:154" ht="49.5" customHeight="1">
      <c r="A32" s="303" t="s">
        <v>908</v>
      </c>
      <c r="B32" s="303"/>
      <c r="C32" s="303"/>
      <c r="D32" s="303"/>
      <c r="E32" s="303"/>
      <c r="F32" s="303"/>
      <c r="G32" s="303"/>
      <c r="H32" s="18"/>
      <c r="I32" s="304" t="s">
        <v>909</v>
      </c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87">
        <f>AN28/AN27*100</f>
        <v>3.30879958314336</v>
      </c>
      <c r="AO32" s="387"/>
      <c r="AP32" s="387"/>
      <c r="AQ32" s="387"/>
      <c r="AR32" s="387"/>
      <c r="AS32" s="387"/>
      <c r="AT32" s="387"/>
      <c r="AU32" s="387"/>
      <c r="AV32" s="387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87">
        <f>CT28/CT27*100</f>
        <v>3.622316713531308</v>
      </c>
      <c r="CU32" s="387"/>
      <c r="CV32" s="387"/>
      <c r="CW32" s="387"/>
      <c r="CX32" s="387"/>
      <c r="CY32" s="387"/>
      <c r="CZ32" s="387"/>
      <c r="DA32" s="387"/>
      <c r="DB32" s="326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</row>
    <row r="33" spans="1:154" ht="48.75" customHeight="1">
      <c r="A33" s="303" t="s">
        <v>910</v>
      </c>
      <c r="B33" s="303"/>
      <c r="C33" s="303"/>
      <c r="D33" s="303"/>
      <c r="E33" s="303"/>
      <c r="F33" s="303"/>
      <c r="G33" s="303"/>
      <c r="H33" s="18"/>
      <c r="I33" s="304" t="s">
        <v>911</v>
      </c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58">
        <f>AN27-AN28</f>
        <v>14.844999999999999</v>
      </c>
      <c r="AO33" s="358"/>
      <c r="AP33" s="358"/>
      <c r="AQ33" s="358"/>
      <c r="AR33" s="358"/>
      <c r="AS33" s="358"/>
      <c r="AT33" s="358"/>
      <c r="AU33" s="358"/>
      <c r="AV33" s="358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58">
        <f>CT27-CT28</f>
        <v>14.052830000000002</v>
      </c>
      <c r="CU33" s="374"/>
      <c r="CV33" s="374"/>
      <c r="CW33" s="374"/>
      <c r="CX33" s="374"/>
      <c r="CY33" s="374"/>
      <c r="CZ33" s="374"/>
      <c r="DA33" s="374"/>
      <c r="DB33" s="326"/>
      <c r="DC33" s="326"/>
      <c r="DD33" s="326"/>
      <c r="DE33" s="326"/>
      <c r="DF33" s="326"/>
      <c r="DG33" s="326"/>
      <c r="DH33" s="326"/>
      <c r="DI33" s="326"/>
      <c r="DJ33" s="326"/>
      <c r="DK33" s="326"/>
      <c r="DL33" s="326"/>
      <c r="DM33" s="326"/>
      <c r="DN33" s="326"/>
      <c r="DO33" s="326"/>
      <c r="DP33" s="326"/>
      <c r="DQ33" s="326"/>
      <c r="DR33" s="326"/>
      <c r="DS33" s="326"/>
      <c r="DT33" s="326"/>
      <c r="DU33" s="326"/>
      <c r="DV33" s="326"/>
      <c r="DW33" s="326"/>
      <c r="DX33" s="326"/>
      <c r="DY33" s="326"/>
      <c r="DZ33" s="326"/>
      <c r="EA33" s="326"/>
      <c r="EB33" s="326"/>
      <c r="EC33" s="326"/>
      <c r="ED33" s="326"/>
      <c r="EE33" s="326"/>
      <c r="EF33" s="326"/>
      <c r="EG33" s="326"/>
      <c r="EH33" s="326"/>
      <c r="EI33" s="326"/>
      <c r="EJ33" s="326"/>
      <c r="EK33" s="326"/>
      <c r="EL33" s="326"/>
      <c r="EM33" s="326"/>
      <c r="EN33" s="326"/>
      <c r="EO33" s="326"/>
      <c r="EP33" s="326"/>
      <c r="EQ33" s="326"/>
      <c r="ER33" s="326"/>
      <c r="ES33" s="326"/>
      <c r="ET33" s="326"/>
      <c r="EU33" s="326"/>
      <c r="EV33" s="326"/>
      <c r="EW33" s="326"/>
      <c r="EX33" s="326"/>
    </row>
    <row r="34" ht="15"/>
    <row r="35" ht="15">
      <c r="A35" s="22" t="s">
        <v>772</v>
      </c>
    </row>
    <row r="36" spans="6:154" s="24" customFormat="1" ht="43.5" customHeight="1">
      <c r="F36" s="388" t="s">
        <v>912</v>
      </c>
      <c r="G36" s="388"/>
      <c r="H36" s="388"/>
      <c r="I36" s="389" t="s">
        <v>913</v>
      </c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89"/>
      <c r="CD36" s="389"/>
      <c r="CE36" s="389"/>
      <c r="CF36" s="389"/>
      <c r="CG36" s="389"/>
      <c r="CH36" s="389"/>
      <c r="CI36" s="389"/>
      <c r="CJ36" s="389"/>
      <c r="CK36" s="389"/>
      <c r="CL36" s="389"/>
      <c r="CM36" s="389"/>
      <c r="CN36" s="389"/>
      <c r="CO36" s="389"/>
      <c r="CP36" s="389"/>
      <c r="CQ36" s="389"/>
      <c r="CR36" s="389"/>
      <c r="CS36" s="389"/>
      <c r="CT36" s="389"/>
      <c r="CU36" s="389"/>
      <c r="CV36" s="389"/>
      <c r="CW36" s="389"/>
      <c r="CX36" s="389"/>
      <c r="CY36" s="389"/>
      <c r="CZ36" s="389"/>
      <c r="DA36" s="389"/>
      <c r="DB36" s="389"/>
      <c r="DC36" s="389"/>
      <c r="DD36" s="389"/>
      <c r="DE36" s="389"/>
      <c r="DF36" s="389"/>
      <c r="DG36" s="389"/>
      <c r="DH36" s="389"/>
      <c r="DI36" s="389"/>
      <c r="DJ36" s="389"/>
      <c r="DK36" s="389"/>
      <c r="DL36" s="389"/>
      <c r="DM36" s="389"/>
      <c r="DN36" s="389"/>
      <c r="DO36" s="389"/>
      <c r="DP36" s="389"/>
      <c r="DQ36" s="389"/>
      <c r="DR36" s="389"/>
      <c r="DS36" s="389"/>
      <c r="DT36" s="389"/>
      <c r="DU36" s="389"/>
      <c r="DV36" s="389"/>
      <c r="DW36" s="389"/>
      <c r="DX36" s="389"/>
      <c r="DY36" s="389"/>
      <c r="DZ36" s="389"/>
      <c r="EA36" s="389"/>
      <c r="EB36" s="389"/>
      <c r="EC36" s="389"/>
      <c r="ED36" s="389"/>
      <c r="EE36" s="389"/>
      <c r="EF36" s="389"/>
      <c r="EG36" s="389"/>
      <c r="EH36" s="389"/>
      <c r="EI36" s="389"/>
      <c r="EJ36" s="389"/>
      <c r="EK36" s="389"/>
      <c r="EL36" s="389"/>
      <c r="EM36" s="389"/>
      <c r="EN36" s="389"/>
      <c r="EO36" s="389"/>
      <c r="EP36" s="389"/>
      <c r="EQ36" s="389"/>
      <c r="ER36" s="389"/>
      <c r="ES36" s="389"/>
      <c r="ET36" s="389"/>
      <c r="EU36" s="389"/>
      <c r="EV36" s="389"/>
      <c r="EW36" s="389"/>
      <c r="EX36" s="389"/>
    </row>
    <row r="37" spans="6:9" s="24" customFormat="1" ht="15" customHeight="1">
      <c r="F37" s="388" t="s">
        <v>914</v>
      </c>
      <c r="G37" s="388"/>
      <c r="H37" s="388"/>
      <c r="I37" s="24" t="s">
        <v>915</v>
      </c>
    </row>
    <row r="38" spans="6:9" s="24" customFormat="1" ht="15" customHeight="1">
      <c r="F38" s="388" t="s">
        <v>916</v>
      </c>
      <c r="G38" s="388"/>
      <c r="H38" s="388"/>
      <c r="I38" s="24" t="s">
        <v>917</v>
      </c>
    </row>
    <row r="39" spans="6:9" s="24" customFormat="1" ht="15" customHeight="1">
      <c r="F39" s="388" t="s">
        <v>918</v>
      </c>
      <c r="G39" s="388"/>
      <c r="H39" s="388"/>
      <c r="I39" s="24" t="s">
        <v>919</v>
      </c>
    </row>
    <row r="40" spans="6:154" s="24" customFormat="1" ht="31.5" customHeight="1">
      <c r="F40" s="388" t="s">
        <v>920</v>
      </c>
      <c r="G40" s="388"/>
      <c r="H40" s="388"/>
      <c r="I40" s="389" t="s">
        <v>921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89"/>
      <c r="DD40" s="389"/>
      <c r="DE40" s="389"/>
      <c r="DF40" s="389"/>
      <c r="DG40" s="389"/>
      <c r="DH40" s="389"/>
      <c r="DI40" s="389"/>
      <c r="DJ40" s="389"/>
      <c r="DK40" s="389"/>
      <c r="DL40" s="389"/>
      <c r="DM40" s="389"/>
      <c r="DN40" s="389"/>
      <c r="DO40" s="389"/>
      <c r="DP40" s="389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89"/>
      <c r="EB40" s="389"/>
      <c r="EC40" s="389"/>
      <c r="ED40" s="389"/>
      <c r="EE40" s="389"/>
      <c r="EF40" s="389"/>
      <c r="EG40" s="389"/>
      <c r="EH40" s="389"/>
      <c r="EI40" s="389"/>
      <c r="EJ40" s="389"/>
      <c r="EK40" s="389"/>
      <c r="EL40" s="389"/>
      <c r="EM40" s="389"/>
      <c r="EN40" s="389"/>
      <c r="EO40" s="389"/>
      <c r="EP40" s="389"/>
      <c r="EQ40" s="389"/>
      <c r="ER40" s="389"/>
      <c r="ES40" s="389"/>
      <c r="ET40" s="389"/>
      <c r="EU40" s="389"/>
      <c r="EV40" s="389"/>
      <c r="EW40" s="389"/>
      <c r="EX40" s="389"/>
    </row>
    <row r="41" s="24" customFormat="1" ht="3" customHeight="1"/>
    <row r="44" spans="32:143" ht="17.25" customHeight="1">
      <c r="AF44" s="339" t="s">
        <v>521</v>
      </c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40"/>
      <c r="DH44" s="340"/>
      <c r="DI44" s="340"/>
      <c r="DJ44" s="340"/>
      <c r="DK44" s="340"/>
      <c r="DL44" s="340"/>
      <c r="DM44" s="340"/>
      <c r="DN44" s="340"/>
      <c r="DO44" s="340"/>
      <c r="DP44" s="340"/>
      <c r="DQ44" s="340"/>
      <c r="DR44" s="340"/>
      <c r="DS44" s="340"/>
      <c r="DT44" s="340"/>
      <c r="DU44" s="340"/>
      <c r="DV44" s="340"/>
      <c r="DW44" s="340"/>
      <c r="DX44" s="340"/>
      <c r="DY44" s="340"/>
      <c r="DZ44" s="340"/>
      <c r="EA44" s="340"/>
      <c r="EB44" s="340"/>
      <c r="EC44" s="340"/>
      <c r="ED44" s="340"/>
      <c r="EE44" s="340"/>
      <c r="EF44" s="340"/>
      <c r="EG44" s="340"/>
      <c r="EH44" s="340"/>
      <c r="EI44" s="340"/>
      <c r="EJ44" s="340"/>
      <c r="EK44" s="340"/>
      <c r="EL44" s="340"/>
      <c r="EM44" s="340"/>
    </row>
    <row r="45" spans="33:104" ht="12" customHeight="1">
      <c r="AG45" s="239" t="s">
        <v>959</v>
      </c>
      <c r="CZ45" s="45" t="s">
        <v>522</v>
      </c>
    </row>
    <row r="47" spans="32:141" ht="16.5" customHeight="1">
      <c r="AF47" s="339" t="s">
        <v>961</v>
      </c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39"/>
      <c r="CK47" s="339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  <c r="DP47" s="339"/>
      <c r="DQ47" s="339"/>
      <c r="DR47" s="339"/>
      <c r="DS47" s="339"/>
      <c r="DT47" s="339"/>
      <c r="DU47" s="339"/>
      <c r="DV47" s="339"/>
      <c r="DW47" s="339"/>
      <c r="DX47" s="339"/>
      <c r="DY47" s="339"/>
      <c r="DZ47" s="339"/>
      <c r="EA47" s="339"/>
      <c r="EB47" s="339"/>
      <c r="EC47" s="339"/>
      <c r="ED47" s="339"/>
      <c r="EE47" s="339"/>
      <c r="EF47" s="339"/>
      <c r="EG47" s="339"/>
      <c r="EH47" s="339"/>
      <c r="EI47" s="339"/>
      <c r="EJ47" s="339"/>
      <c r="EK47" s="339"/>
    </row>
    <row r="50" spans="59:67" ht="12" customHeight="1">
      <c r="BG50" s="20"/>
      <c r="BH50" s="20"/>
      <c r="BI50" s="20"/>
      <c r="BJ50" s="20"/>
      <c r="BK50" s="20"/>
      <c r="BL50" s="20"/>
      <c r="BM50" s="20"/>
      <c r="BN50" s="20"/>
      <c r="BO50" s="20"/>
    </row>
    <row r="51" spans="32:67" ht="12" customHeight="1">
      <c r="A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3" spans="32:59" ht="12" customHeight="1">
      <c r="AF53" s="20" t="s">
        <v>460</v>
      </c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32:59" ht="12" customHeight="1"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 t="s">
        <v>382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32:59" ht="12" customHeight="1"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</sheetData>
  <sheetProtection/>
  <mergeCells count="325">
    <mergeCell ref="BK33:BQ33"/>
    <mergeCell ref="DP33:DV33"/>
    <mergeCell ref="F40:H40"/>
    <mergeCell ref="I40:EX40"/>
    <mergeCell ref="DB33:DH33"/>
    <mergeCell ref="A33:G33"/>
    <mergeCell ref="I33:AM33"/>
    <mergeCell ref="AN33:AV33"/>
    <mergeCell ref="AW33:BC33"/>
    <mergeCell ref="BY33:CE33"/>
    <mergeCell ref="CF33:CL33"/>
    <mergeCell ref="CT32:DA32"/>
    <mergeCell ref="ER33:EX33"/>
    <mergeCell ref="F39:H39"/>
    <mergeCell ref="I36:EX36"/>
    <mergeCell ref="F37:H37"/>
    <mergeCell ref="F38:H38"/>
    <mergeCell ref="F36:H36"/>
    <mergeCell ref="CT33:DA33"/>
    <mergeCell ref="CM33:CS33"/>
    <mergeCell ref="BD33:BJ33"/>
    <mergeCell ref="BD31:BJ31"/>
    <mergeCell ref="A32:G32"/>
    <mergeCell ref="DW33:EC33"/>
    <mergeCell ref="ED33:EJ33"/>
    <mergeCell ref="EK33:EQ33"/>
    <mergeCell ref="CF32:CL32"/>
    <mergeCell ref="BY32:CE32"/>
    <mergeCell ref="BR33:BX33"/>
    <mergeCell ref="ED32:EJ32"/>
    <mergeCell ref="EK32:EQ32"/>
    <mergeCell ref="BR31:BX31"/>
    <mergeCell ref="DI33:DO33"/>
    <mergeCell ref="A31:G31"/>
    <mergeCell ref="I31:AM31"/>
    <mergeCell ref="AN31:AV31"/>
    <mergeCell ref="AW31:BC31"/>
    <mergeCell ref="I32:AM32"/>
    <mergeCell ref="AN32:AV32"/>
    <mergeCell ref="AW32:BC32"/>
    <mergeCell ref="BD32:BJ32"/>
    <mergeCell ref="CM32:CS32"/>
    <mergeCell ref="BK31:BQ31"/>
    <mergeCell ref="ED31:EJ31"/>
    <mergeCell ref="ER32:EX32"/>
    <mergeCell ref="DB32:DH32"/>
    <mergeCell ref="DI32:DO32"/>
    <mergeCell ref="DP32:DV32"/>
    <mergeCell ref="DW32:EC32"/>
    <mergeCell ref="EK31:EQ31"/>
    <mergeCell ref="ER31:EX31"/>
    <mergeCell ref="CT31:DA31"/>
    <mergeCell ref="DB31:DH31"/>
    <mergeCell ref="DW31:EC31"/>
    <mergeCell ref="DI31:DO31"/>
    <mergeCell ref="DP31:DV31"/>
    <mergeCell ref="BY31:CE31"/>
    <mergeCell ref="CF31:CL31"/>
    <mergeCell ref="CM31:CS31"/>
    <mergeCell ref="BK32:BQ32"/>
    <mergeCell ref="BR32:BX32"/>
    <mergeCell ref="ER29:EX30"/>
    <mergeCell ref="BR29:BX30"/>
    <mergeCell ref="BY29:CE30"/>
    <mergeCell ref="CF29:CL30"/>
    <mergeCell ref="CM29:CS30"/>
    <mergeCell ref="EK29:EQ30"/>
    <mergeCell ref="A29:G30"/>
    <mergeCell ref="I29:AM29"/>
    <mergeCell ref="BD28:BJ28"/>
    <mergeCell ref="BK28:BQ28"/>
    <mergeCell ref="A28:G28"/>
    <mergeCell ref="I28:AM28"/>
    <mergeCell ref="AN28:AV28"/>
    <mergeCell ref="I30:AM30"/>
    <mergeCell ref="BY28:CE28"/>
    <mergeCell ref="BR28:BX28"/>
    <mergeCell ref="CT29:DA30"/>
    <mergeCell ref="DW29:EC30"/>
    <mergeCell ref="CT28:DA28"/>
    <mergeCell ref="ED29:EJ30"/>
    <mergeCell ref="DI28:DO28"/>
    <mergeCell ref="DP28:DV28"/>
    <mergeCell ref="DI29:DO30"/>
    <mergeCell ref="DP29:DV30"/>
    <mergeCell ref="ED28:EJ28"/>
    <mergeCell ref="AN29:AV30"/>
    <mergeCell ref="AW29:BC30"/>
    <mergeCell ref="BD29:BJ30"/>
    <mergeCell ref="BK29:BQ30"/>
    <mergeCell ref="DW28:EC28"/>
    <mergeCell ref="CF28:CL28"/>
    <mergeCell ref="AW28:BC28"/>
    <mergeCell ref="CM28:CS28"/>
    <mergeCell ref="DB28:DH28"/>
    <mergeCell ref="DB29:DH30"/>
    <mergeCell ref="AW27:BC27"/>
    <mergeCell ref="ER28:EX28"/>
    <mergeCell ref="CF27:CL27"/>
    <mergeCell ref="CM27:CS27"/>
    <mergeCell ref="CT27:DA27"/>
    <mergeCell ref="DB27:DH27"/>
    <mergeCell ref="DW27:EC27"/>
    <mergeCell ref="ED27:EJ27"/>
    <mergeCell ref="EK28:EQ28"/>
    <mergeCell ref="BD27:BJ27"/>
    <mergeCell ref="DI27:DO27"/>
    <mergeCell ref="BD26:BJ26"/>
    <mergeCell ref="A26:G26"/>
    <mergeCell ref="I26:AM26"/>
    <mergeCell ref="AN26:AV26"/>
    <mergeCell ref="AW26:BC26"/>
    <mergeCell ref="A27:G27"/>
    <mergeCell ref="I27:AM27"/>
    <mergeCell ref="AN27:AV27"/>
    <mergeCell ref="BK27:BQ27"/>
    <mergeCell ref="ER27:EX27"/>
    <mergeCell ref="BY27:CE27"/>
    <mergeCell ref="EK27:EQ27"/>
    <mergeCell ref="DB26:DH26"/>
    <mergeCell ref="DP27:DV27"/>
    <mergeCell ref="CF26:CL26"/>
    <mergeCell ref="CM26:CS26"/>
    <mergeCell ref="DI26:DO26"/>
    <mergeCell ref="CT26:DA26"/>
    <mergeCell ref="ER26:EX26"/>
    <mergeCell ref="BR26:BX26"/>
    <mergeCell ref="BY26:CE26"/>
    <mergeCell ref="CM23:CS23"/>
    <mergeCell ref="BR27:BX27"/>
    <mergeCell ref="BK26:BQ26"/>
    <mergeCell ref="BK24:BQ24"/>
    <mergeCell ref="CM24:CS24"/>
    <mergeCell ref="BR24:BX24"/>
    <mergeCell ref="BY24:CE24"/>
    <mergeCell ref="ER23:EX23"/>
    <mergeCell ref="EK23:EQ23"/>
    <mergeCell ref="BY25:CE25"/>
    <mergeCell ref="BK25:BQ25"/>
    <mergeCell ref="CM25:CS25"/>
    <mergeCell ref="ER25:EX25"/>
    <mergeCell ref="ED25:EJ25"/>
    <mergeCell ref="DW25:EC25"/>
    <mergeCell ref="DP25:DV25"/>
    <mergeCell ref="CF25:CL25"/>
    <mergeCell ref="I25:AM25"/>
    <mergeCell ref="AN25:AV25"/>
    <mergeCell ref="AW25:BC25"/>
    <mergeCell ref="BD25:BJ25"/>
    <mergeCell ref="ER24:EX24"/>
    <mergeCell ref="EK24:EQ24"/>
    <mergeCell ref="CT25:DA25"/>
    <mergeCell ref="BR25:BX25"/>
    <mergeCell ref="EK25:EQ25"/>
    <mergeCell ref="DB25:DH25"/>
    <mergeCell ref="EK26:EQ26"/>
    <mergeCell ref="ED26:EJ26"/>
    <mergeCell ref="DW26:EC26"/>
    <mergeCell ref="ED23:EJ23"/>
    <mergeCell ref="ED24:EJ24"/>
    <mergeCell ref="DI25:DO25"/>
    <mergeCell ref="DP26:DV26"/>
    <mergeCell ref="DW23:EC23"/>
    <mergeCell ref="DP24:DV24"/>
    <mergeCell ref="DP23:DV23"/>
    <mergeCell ref="DI24:DO24"/>
    <mergeCell ref="DW24:EC24"/>
    <mergeCell ref="DB24:DH24"/>
    <mergeCell ref="A24:G24"/>
    <mergeCell ref="I24:AM24"/>
    <mergeCell ref="AN24:AV24"/>
    <mergeCell ref="BD24:BJ24"/>
    <mergeCell ref="AW24:BC24"/>
    <mergeCell ref="A25:G25"/>
    <mergeCell ref="CT24:DA24"/>
    <mergeCell ref="CF24:CL24"/>
    <mergeCell ref="BD23:BJ23"/>
    <mergeCell ref="BK23:BQ23"/>
    <mergeCell ref="EK22:EQ22"/>
    <mergeCell ref="DI23:DO23"/>
    <mergeCell ref="DB23:DH23"/>
    <mergeCell ref="BK22:BQ22"/>
    <mergeCell ref="BR23:BX23"/>
    <mergeCell ref="ER22:EX22"/>
    <mergeCell ref="BR22:BX22"/>
    <mergeCell ref="BY22:CE22"/>
    <mergeCell ref="CF22:CL22"/>
    <mergeCell ref="CM22:CS22"/>
    <mergeCell ref="ED22:EJ22"/>
    <mergeCell ref="DB22:DH22"/>
    <mergeCell ref="DW22:EC22"/>
    <mergeCell ref="DP22:DV22"/>
    <mergeCell ref="DI22:DO22"/>
    <mergeCell ref="DB21:DH21"/>
    <mergeCell ref="AN23:AV23"/>
    <mergeCell ref="AW23:BC23"/>
    <mergeCell ref="A22:G22"/>
    <mergeCell ref="I22:AM22"/>
    <mergeCell ref="AN22:AV22"/>
    <mergeCell ref="AW22:BC22"/>
    <mergeCell ref="A23:G23"/>
    <mergeCell ref="I23:AM23"/>
    <mergeCell ref="CF23:CL23"/>
    <mergeCell ref="A21:G21"/>
    <mergeCell ref="I21:AM21"/>
    <mergeCell ref="AN21:AV21"/>
    <mergeCell ref="AW21:BC21"/>
    <mergeCell ref="CT22:DA22"/>
    <mergeCell ref="BY23:CE23"/>
    <mergeCell ref="BD22:BJ22"/>
    <mergeCell ref="CT23:DA23"/>
    <mergeCell ref="CF21:CL21"/>
    <mergeCell ref="BR21:BX21"/>
    <mergeCell ref="BY21:CE21"/>
    <mergeCell ref="CM21:CS21"/>
    <mergeCell ref="I18:AM18"/>
    <mergeCell ref="AN18:AV19"/>
    <mergeCell ref="BK21:BQ21"/>
    <mergeCell ref="CT21:DA21"/>
    <mergeCell ref="CM20:CS20"/>
    <mergeCell ref="CF18:CL19"/>
    <mergeCell ref="CT20:DA20"/>
    <mergeCell ref="CT18:DA19"/>
    <mergeCell ref="ER21:EX21"/>
    <mergeCell ref="DW21:EC21"/>
    <mergeCell ref="ED21:EJ21"/>
    <mergeCell ref="DI21:DO21"/>
    <mergeCell ref="DP21:DV21"/>
    <mergeCell ref="EK21:EQ21"/>
    <mergeCell ref="BD21:BJ21"/>
    <mergeCell ref="I20:AM20"/>
    <mergeCell ref="BD20:BJ20"/>
    <mergeCell ref="BD18:BJ19"/>
    <mergeCell ref="AN20:AV20"/>
    <mergeCell ref="AW20:BC20"/>
    <mergeCell ref="BY18:CE19"/>
    <mergeCell ref="BD17:BJ17"/>
    <mergeCell ref="BK20:BQ20"/>
    <mergeCell ref="A18:G19"/>
    <mergeCell ref="AW18:BC19"/>
    <mergeCell ref="A17:G17"/>
    <mergeCell ref="I17:AM17"/>
    <mergeCell ref="AN17:AV17"/>
    <mergeCell ref="I19:AM19"/>
    <mergeCell ref="A20:G20"/>
    <mergeCell ref="BK18:BQ19"/>
    <mergeCell ref="CM18:CS19"/>
    <mergeCell ref="DB20:DH20"/>
    <mergeCell ref="ER20:EX20"/>
    <mergeCell ref="ED18:EJ19"/>
    <mergeCell ref="ED20:EJ20"/>
    <mergeCell ref="EK18:EQ19"/>
    <mergeCell ref="EK20:EQ20"/>
    <mergeCell ref="ER18:EX19"/>
    <mergeCell ref="DP20:DV20"/>
    <mergeCell ref="CF20:CL20"/>
    <mergeCell ref="DP14:EX14"/>
    <mergeCell ref="CM17:CS17"/>
    <mergeCell ref="CT17:DA17"/>
    <mergeCell ref="DI20:DO20"/>
    <mergeCell ref="DW20:EC20"/>
    <mergeCell ref="EK15:EQ15"/>
    <mergeCell ref="CM15:CS15"/>
    <mergeCell ref="CF15:CL15"/>
    <mergeCell ref="CT16:DA16"/>
    <mergeCell ref="BR20:BX20"/>
    <mergeCell ref="ED16:EJ16"/>
    <mergeCell ref="DB17:DH17"/>
    <mergeCell ref="BY20:CE20"/>
    <mergeCell ref="BR17:BX17"/>
    <mergeCell ref="DW15:EC15"/>
    <mergeCell ref="ED15:EJ15"/>
    <mergeCell ref="DI14:DO15"/>
    <mergeCell ref="DW17:EC17"/>
    <mergeCell ref="BY16:CE16"/>
    <mergeCell ref="AW17:BC17"/>
    <mergeCell ref="CT13:DA15"/>
    <mergeCell ref="BK14:CS14"/>
    <mergeCell ref="DB14:DH15"/>
    <mergeCell ref="BK16:BQ16"/>
    <mergeCell ref="DB13:EX13"/>
    <mergeCell ref="ER16:EX16"/>
    <mergeCell ref="AW14:BC15"/>
    <mergeCell ref="ED17:EJ17"/>
    <mergeCell ref="CF17:CL17"/>
    <mergeCell ref="A6:EX6"/>
    <mergeCell ref="A10:EX10"/>
    <mergeCell ref="A12:G15"/>
    <mergeCell ref="H12:AM15"/>
    <mergeCell ref="AN12:CS12"/>
    <mergeCell ref="CT12:EX12"/>
    <mergeCell ref="ER15:EX15"/>
    <mergeCell ref="BY15:CE15"/>
    <mergeCell ref="DP15:DV15"/>
    <mergeCell ref="BD14:BJ15"/>
    <mergeCell ref="AW16:BC16"/>
    <mergeCell ref="A16:G16"/>
    <mergeCell ref="DP17:DV17"/>
    <mergeCell ref="BR15:BX15"/>
    <mergeCell ref="BK15:BQ15"/>
    <mergeCell ref="BD16:BJ16"/>
    <mergeCell ref="AN13:AV15"/>
    <mergeCell ref="AW13:CS13"/>
    <mergeCell ref="CM16:CS16"/>
    <mergeCell ref="CF16:CL16"/>
    <mergeCell ref="AF47:EK47"/>
    <mergeCell ref="DW16:EC16"/>
    <mergeCell ref="EK16:EQ16"/>
    <mergeCell ref="DI16:DO16"/>
    <mergeCell ref="DP16:DV16"/>
    <mergeCell ref="BY17:CE17"/>
    <mergeCell ref="EK17:EQ17"/>
    <mergeCell ref="H16:AM16"/>
    <mergeCell ref="AN16:AV16"/>
    <mergeCell ref="DB16:DH16"/>
    <mergeCell ref="BR16:BX16"/>
    <mergeCell ref="ER17:EX17"/>
    <mergeCell ref="BR18:BX19"/>
    <mergeCell ref="DB18:DH19"/>
    <mergeCell ref="AF44:EM44"/>
    <mergeCell ref="BK17:BQ17"/>
    <mergeCell ref="DI17:DO17"/>
    <mergeCell ref="DW18:EC19"/>
    <mergeCell ref="DI18:DO19"/>
    <mergeCell ref="DP18:DV19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Y35"/>
  <sheetViews>
    <sheetView zoomScalePageLayoutView="0" workbookViewId="0" topLeftCell="A1">
      <selection activeCell="CU8" sqref="CU8:DI8"/>
    </sheetView>
  </sheetViews>
  <sheetFormatPr defaultColWidth="0.85546875" defaultRowHeight="12" customHeight="1"/>
  <cols>
    <col min="1" max="16384" width="0.85546875" style="22" customWidth="1"/>
  </cols>
  <sheetData>
    <row r="1" s="20" customFormat="1" ht="9" customHeight="1">
      <c r="EY1" s="21" t="s">
        <v>923</v>
      </c>
    </row>
    <row r="2" ht="9" customHeight="1"/>
    <row r="3" spans="1:155" ht="19.5" customHeight="1">
      <c r="A3" s="347" t="s">
        <v>512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</row>
    <row r="4" s="24" customFormat="1" ht="9" customHeight="1">
      <c r="EY4" s="25"/>
    </row>
    <row r="5" spans="1:155" s="26" customFormat="1" ht="17.25" customHeight="1">
      <c r="A5" s="348" t="s">
        <v>822</v>
      </c>
      <c r="B5" s="349"/>
      <c r="C5" s="349"/>
      <c r="D5" s="349"/>
      <c r="E5" s="349"/>
      <c r="F5" s="350"/>
      <c r="G5" s="348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57" t="s">
        <v>985</v>
      </c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 t="s">
        <v>986</v>
      </c>
      <c r="CV5" s="357"/>
      <c r="CW5" s="357"/>
      <c r="CX5" s="357"/>
      <c r="CY5" s="357"/>
      <c r="CZ5" s="357"/>
      <c r="DA5" s="357"/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7"/>
    </row>
    <row r="6" spans="1:155" s="26" customFormat="1" ht="134.25" customHeight="1">
      <c r="A6" s="354"/>
      <c r="B6" s="355"/>
      <c r="C6" s="355"/>
      <c r="D6" s="355"/>
      <c r="E6" s="355"/>
      <c r="F6" s="356"/>
      <c r="G6" s="354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44" t="s">
        <v>924</v>
      </c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 t="s">
        <v>925</v>
      </c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 t="s">
        <v>926</v>
      </c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5" t="s">
        <v>927</v>
      </c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 t="s">
        <v>924</v>
      </c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 t="s">
        <v>925</v>
      </c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 t="s">
        <v>926</v>
      </c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5" t="s">
        <v>927</v>
      </c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EX6" s="344"/>
      <c r="EY6" s="344"/>
    </row>
    <row r="7" spans="1:155" s="28" customFormat="1" ht="13.5" customHeight="1">
      <c r="A7" s="300">
        <v>1</v>
      </c>
      <c r="B7" s="300"/>
      <c r="C7" s="300"/>
      <c r="D7" s="300"/>
      <c r="E7" s="300"/>
      <c r="F7" s="300"/>
      <c r="G7" s="322">
        <v>2</v>
      </c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6">
        <v>3</v>
      </c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>
        <v>4</v>
      </c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>
        <v>5</v>
      </c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>
        <v>6</v>
      </c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>
        <v>7</v>
      </c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>
        <v>8</v>
      </c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W7" s="326"/>
      <c r="DX7" s="326">
        <v>9</v>
      </c>
      <c r="DY7" s="326"/>
      <c r="DZ7" s="326"/>
      <c r="EA7" s="326"/>
      <c r="EB7" s="326"/>
      <c r="EC7" s="326"/>
      <c r="ED7" s="326"/>
      <c r="EE7" s="326"/>
      <c r="EF7" s="326"/>
      <c r="EG7" s="326"/>
      <c r="EH7" s="326"/>
      <c r="EI7" s="326"/>
      <c r="EJ7" s="326"/>
      <c r="EK7" s="326"/>
      <c r="EL7" s="326">
        <v>10</v>
      </c>
      <c r="EM7" s="326"/>
      <c r="EN7" s="326"/>
      <c r="EO7" s="326"/>
      <c r="EP7" s="326"/>
      <c r="EQ7" s="326"/>
      <c r="ER7" s="326"/>
      <c r="ES7" s="326"/>
      <c r="ET7" s="326"/>
      <c r="EU7" s="326"/>
      <c r="EV7" s="326"/>
      <c r="EW7" s="326"/>
      <c r="EX7" s="326"/>
      <c r="EY7" s="326"/>
    </row>
    <row r="8" spans="1:155" s="24" customFormat="1" ht="15">
      <c r="A8" s="393" t="s">
        <v>823</v>
      </c>
      <c r="B8" s="393"/>
      <c r="C8" s="393"/>
      <c r="D8" s="393"/>
      <c r="E8" s="393"/>
      <c r="F8" s="393"/>
      <c r="G8" s="29"/>
      <c r="H8" s="394" t="s">
        <v>928</v>
      </c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0">
        <f>BS8/4632*1000</f>
        <v>3.2048791018998273</v>
      </c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2">
        <v>0</v>
      </c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25">
        <v>14.845</v>
      </c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>
        <v>0</v>
      </c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90">
        <f>DX8/4512*1000</f>
        <v>3.1145833333333335</v>
      </c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J8" s="392">
        <v>0</v>
      </c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25">
        <v>14.053</v>
      </c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92">
        <v>0</v>
      </c>
      <c r="EM8" s="392"/>
      <c r="EN8" s="392"/>
      <c r="EO8" s="392"/>
      <c r="EP8" s="392"/>
      <c r="EQ8" s="392"/>
      <c r="ER8" s="392"/>
      <c r="ES8" s="392"/>
      <c r="ET8" s="392"/>
      <c r="EU8" s="392"/>
      <c r="EV8" s="392"/>
      <c r="EW8" s="392"/>
      <c r="EX8" s="392"/>
      <c r="EY8" s="392"/>
    </row>
    <row r="9" spans="1:155" s="24" customFormat="1" ht="15">
      <c r="A9" s="393"/>
      <c r="B9" s="393"/>
      <c r="C9" s="393"/>
      <c r="D9" s="393"/>
      <c r="E9" s="393"/>
      <c r="F9" s="393"/>
      <c r="G9" s="29"/>
      <c r="H9" s="395" t="s">
        <v>929</v>
      </c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0">
        <f>AP8</f>
        <v>3.2048791018998273</v>
      </c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2">
        <f>BE8</f>
        <v>0</v>
      </c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25">
        <f>BS8</f>
        <v>14.845</v>
      </c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>
        <f>CG8</f>
        <v>0</v>
      </c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90">
        <f>CU8</f>
        <v>3.1145833333333335</v>
      </c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2">
        <f>DJ8</f>
        <v>0</v>
      </c>
      <c r="DK9" s="392"/>
      <c r="DL9" s="392"/>
      <c r="DM9" s="392"/>
      <c r="DN9" s="392"/>
      <c r="DO9" s="392"/>
      <c r="DP9" s="392"/>
      <c r="DQ9" s="392"/>
      <c r="DR9" s="392"/>
      <c r="DS9" s="392"/>
      <c r="DT9" s="392"/>
      <c r="DU9" s="392"/>
      <c r="DV9" s="392"/>
      <c r="DW9" s="392"/>
      <c r="DX9" s="325">
        <f>DX8</f>
        <v>14.053</v>
      </c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92">
        <f>EL8</f>
        <v>0</v>
      </c>
      <c r="EM9" s="392"/>
      <c r="EN9" s="392"/>
      <c r="EO9" s="392"/>
      <c r="EP9" s="392"/>
      <c r="EQ9" s="392"/>
      <c r="ER9" s="392"/>
      <c r="ES9" s="392"/>
      <c r="ET9" s="392"/>
      <c r="EU9" s="392"/>
      <c r="EV9" s="392"/>
      <c r="EW9" s="392"/>
      <c r="EX9" s="392"/>
      <c r="EY9" s="392"/>
    </row>
    <row r="10" spans="1:155" s="24" customFormat="1" ht="15">
      <c r="A10" s="393"/>
      <c r="B10" s="393"/>
      <c r="C10" s="393"/>
      <c r="D10" s="393"/>
      <c r="E10" s="393"/>
      <c r="F10" s="393"/>
      <c r="G10" s="29"/>
      <c r="H10" s="395" t="s">
        <v>930</v>
      </c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</row>
    <row r="11" spans="1:155" s="24" customFormat="1" ht="15">
      <c r="A11" s="393"/>
      <c r="B11" s="393"/>
      <c r="C11" s="393"/>
      <c r="D11" s="393"/>
      <c r="E11" s="393"/>
      <c r="F11" s="393"/>
      <c r="G11" s="29"/>
      <c r="H11" s="395" t="s">
        <v>931</v>
      </c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</row>
    <row r="12" spans="1:155" s="24" customFormat="1" ht="15">
      <c r="A12" s="393"/>
      <c r="B12" s="393"/>
      <c r="C12" s="393"/>
      <c r="D12" s="393"/>
      <c r="E12" s="393"/>
      <c r="F12" s="393"/>
      <c r="G12" s="29"/>
      <c r="H12" s="395" t="s">
        <v>932</v>
      </c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</row>
    <row r="13" spans="1:155" s="24" customFormat="1" ht="15">
      <c r="A13" s="393"/>
      <c r="B13" s="393"/>
      <c r="C13" s="393"/>
      <c r="D13" s="393"/>
      <c r="E13" s="393"/>
      <c r="F13" s="393"/>
      <c r="G13" s="29"/>
      <c r="H13" s="395" t="s">
        <v>933</v>
      </c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</row>
    <row r="14" spans="1:155" s="24" customFormat="1" ht="15">
      <c r="A14" s="393"/>
      <c r="B14" s="393"/>
      <c r="C14" s="393"/>
      <c r="D14" s="393"/>
      <c r="E14" s="393"/>
      <c r="F14" s="393"/>
      <c r="G14" s="29"/>
      <c r="H14" s="395" t="s">
        <v>934</v>
      </c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</row>
    <row r="15" spans="1:155" s="24" customFormat="1" ht="15">
      <c r="A15" s="393"/>
      <c r="B15" s="393"/>
      <c r="C15" s="393"/>
      <c r="D15" s="393"/>
      <c r="E15" s="393"/>
      <c r="F15" s="393"/>
      <c r="G15" s="29"/>
      <c r="H15" s="394" t="s">
        <v>935</v>
      </c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</row>
    <row r="16" spans="1:155" s="24" customFormat="1" ht="29.25" customHeight="1">
      <c r="A16" s="393"/>
      <c r="B16" s="393"/>
      <c r="C16" s="393"/>
      <c r="D16" s="393"/>
      <c r="E16" s="393"/>
      <c r="F16" s="393"/>
      <c r="G16" s="29"/>
      <c r="H16" s="394" t="s">
        <v>936</v>
      </c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25" t="s">
        <v>438</v>
      </c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 t="s">
        <v>438</v>
      </c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 t="s">
        <v>438</v>
      </c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 t="s">
        <v>438</v>
      </c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 t="s">
        <v>438</v>
      </c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 t="s">
        <v>438</v>
      </c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 t="s">
        <v>438</v>
      </c>
      <c r="DY16" s="325"/>
      <c r="DZ16" s="325"/>
      <c r="EA16" s="325"/>
      <c r="EB16" s="325"/>
      <c r="EC16" s="325"/>
      <c r="ED16" s="325"/>
      <c r="EE16" s="325"/>
      <c r="EF16" s="325"/>
      <c r="EG16" s="325"/>
      <c r="EH16" s="325"/>
      <c r="EI16" s="325"/>
      <c r="EJ16" s="325"/>
      <c r="EK16" s="325"/>
      <c r="EL16" s="325" t="s">
        <v>438</v>
      </c>
      <c r="EM16" s="325"/>
      <c r="EN16" s="325"/>
      <c r="EO16" s="325"/>
      <c r="EP16" s="325"/>
      <c r="EQ16" s="325"/>
      <c r="ER16" s="325"/>
      <c r="ES16" s="325"/>
      <c r="ET16" s="325"/>
      <c r="EU16" s="325"/>
      <c r="EV16" s="325"/>
      <c r="EW16" s="325"/>
      <c r="EX16" s="325"/>
      <c r="EY16" s="325"/>
    </row>
    <row r="17" spans="1:155" s="24" customFormat="1" ht="15">
      <c r="A17" s="393"/>
      <c r="B17" s="393"/>
      <c r="C17" s="393"/>
      <c r="D17" s="393"/>
      <c r="E17" s="393"/>
      <c r="F17" s="393"/>
      <c r="G17" s="29"/>
      <c r="H17" s="395" t="s">
        <v>929</v>
      </c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  <c r="EJ17" s="325"/>
      <c r="EK17" s="325"/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/>
      <c r="EW17" s="325"/>
      <c r="EX17" s="325"/>
      <c r="EY17" s="325"/>
    </row>
    <row r="18" spans="1:155" s="24" customFormat="1" ht="15">
      <c r="A18" s="393"/>
      <c r="B18" s="393"/>
      <c r="C18" s="393"/>
      <c r="D18" s="393"/>
      <c r="E18" s="393"/>
      <c r="F18" s="393"/>
      <c r="G18" s="29"/>
      <c r="H18" s="395" t="s">
        <v>930</v>
      </c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25"/>
    </row>
    <row r="19" spans="1:155" s="24" customFormat="1" ht="15">
      <c r="A19" s="393"/>
      <c r="B19" s="393"/>
      <c r="C19" s="393"/>
      <c r="D19" s="393"/>
      <c r="E19" s="393"/>
      <c r="F19" s="393"/>
      <c r="G19" s="29"/>
      <c r="H19" s="395" t="s">
        <v>931</v>
      </c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5"/>
      <c r="DW19" s="325"/>
      <c r="DX19" s="325"/>
      <c r="DY19" s="325"/>
      <c r="DZ19" s="325"/>
      <c r="EA19" s="325"/>
      <c r="EB19" s="325"/>
      <c r="EC19" s="325"/>
      <c r="ED19" s="325"/>
      <c r="EE19" s="325"/>
      <c r="EF19" s="325"/>
      <c r="EG19" s="325"/>
      <c r="EH19" s="325"/>
      <c r="EI19" s="325"/>
      <c r="EJ19" s="325"/>
      <c r="EK19" s="325"/>
      <c r="EL19" s="325"/>
      <c r="EM19" s="325"/>
      <c r="EN19" s="325"/>
      <c r="EO19" s="325"/>
      <c r="EP19" s="325"/>
      <c r="EQ19" s="325"/>
      <c r="ER19" s="325"/>
      <c r="ES19" s="325"/>
      <c r="ET19" s="325"/>
      <c r="EU19" s="325"/>
      <c r="EV19" s="325"/>
      <c r="EW19" s="325"/>
      <c r="EX19" s="325"/>
      <c r="EY19" s="325"/>
    </row>
    <row r="20" spans="1:155" s="24" customFormat="1" ht="15">
      <c r="A20" s="393"/>
      <c r="B20" s="393"/>
      <c r="C20" s="393"/>
      <c r="D20" s="393"/>
      <c r="E20" s="393"/>
      <c r="F20" s="393"/>
      <c r="G20" s="29"/>
      <c r="H20" s="395" t="s">
        <v>932</v>
      </c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</row>
    <row r="21" spans="1:155" s="24" customFormat="1" ht="15">
      <c r="A21" s="393"/>
      <c r="B21" s="393"/>
      <c r="C21" s="393"/>
      <c r="D21" s="393"/>
      <c r="E21" s="393"/>
      <c r="F21" s="393"/>
      <c r="G21" s="29"/>
      <c r="H21" s="395" t="s">
        <v>933</v>
      </c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25"/>
      <c r="EB21" s="325"/>
      <c r="EC21" s="325"/>
      <c r="ED21" s="325"/>
      <c r="EE21" s="325"/>
      <c r="EF21" s="325"/>
      <c r="EG21" s="325"/>
      <c r="EH21" s="325"/>
      <c r="EI21" s="325"/>
      <c r="EJ21" s="325"/>
      <c r="EK21" s="325"/>
      <c r="EL21" s="325"/>
      <c r="EM21" s="325"/>
      <c r="EN21" s="325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  <c r="EY21" s="325"/>
    </row>
    <row r="22" spans="1:155" s="24" customFormat="1" ht="15">
      <c r="A22" s="393"/>
      <c r="B22" s="393"/>
      <c r="C22" s="393"/>
      <c r="D22" s="393"/>
      <c r="E22" s="393"/>
      <c r="F22" s="393"/>
      <c r="G22" s="29"/>
      <c r="H22" s="395" t="s">
        <v>934</v>
      </c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  <c r="EY22" s="325"/>
    </row>
    <row r="23" spans="1:155" s="24" customFormat="1" ht="15">
      <c r="A23" s="393"/>
      <c r="B23" s="393"/>
      <c r="C23" s="393"/>
      <c r="D23" s="393"/>
      <c r="E23" s="393"/>
      <c r="F23" s="393"/>
      <c r="G23" s="29"/>
      <c r="H23" s="394" t="s">
        <v>935</v>
      </c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325"/>
      <c r="EN23" s="325"/>
      <c r="EO23" s="325"/>
      <c r="EP23" s="325"/>
      <c r="EQ23" s="325"/>
      <c r="ER23" s="325"/>
      <c r="ES23" s="325"/>
      <c r="ET23" s="325"/>
      <c r="EU23" s="325"/>
      <c r="EV23" s="325"/>
      <c r="EW23" s="325"/>
      <c r="EX23" s="325"/>
      <c r="EY23" s="325"/>
    </row>
    <row r="24" ht="9" customHeight="1"/>
    <row r="25" ht="13.5" customHeight="1">
      <c r="A25" s="22" t="s">
        <v>772</v>
      </c>
    </row>
    <row r="26" spans="5:155" s="24" customFormat="1" ht="29.25" customHeight="1">
      <c r="E26" s="388" t="s">
        <v>912</v>
      </c>
      <c r="F26" s="388"/>
      <c r="G26" s="388"/>
      <c r="H26" s="389" t="s">
        <v>937</v>
      </c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  <c r="CF26" s="389"/>
      <c r="CG26" s="389"/>
      <c r="CH26" s="389"/>
      <c r="CI26" s="389"/>
      <c r="CJ26" s="389"/>
      <c r="CK26" s="389"/>
      <c r="CL26" s="389"/>
      <c r="CM26" s="389"/>
      <c r="CN26" s="389"/>
      <c r="CO26" s="389"/>
      <c r="CP26" s="389"/>
      <c r="CQ26" s="389"/>
      <c r="CR26" s="389"/>
      <c r="CS26" s="389"/>
      <c r="CT26" s="389"/>
      <c r="CU26" s="389"/>
      <c r="CV26" s="389"/>
      <c r="CW26" s="389"/>
      <c r="CX26" s="389"/>
      <c r="CY26" s="389"/>
      <c r="CZ26" s="389"/>
      <c r="DA26" s="389"/>
      <c r="DB26" s="389"/>
      <c r="DC26" s="389"/>
      <c r="DD26" s="389"/>
      <c r="DE26" s="389"/>
      <c r="DF26" s="389"/>
      <c r="DG26" s="389"/>
      <c r="DH26" s="389"/>
      <c r="DI26" s="389"/>
      <c r="DJ26" s="389"/>
      <c r="DK26" s="389"/>
      <c r="DL26" s="389"/>
      <c r="DM26" s="389"/>
      <c r="DN26" s="389"/>
      <c r="DO26" s="389"/>
      <c r="DP26" s="389"/>
      <c r="DQ26" s="389"/>
      <c r="DR26" s="389"/>
      <c r="DS26" s="389"/>
      <c r="DT26" s="389"/>
      <c r="DU26" s="389"/>
      <c r="DV26" s="389"/>
      <c r="DW26" s="389"/>
      <c r="DX26" s="389"/>
      <c r="DY26" s="389"/>
      <c r="DZ26" s="389"/>
      <c r="EA26" s="389"/>
      <c r="EB26" s="389"/>
      <c r="EC26" s="389"/>
      <c r="ED26" s="389"/>
      <c r="EE26" s="389"/>
      <c r="EF26" s="389"/>
      <c r="EG26" s="389"/>
      <c r="EH26" s="389"/>
      <c r="EI26" s="389"/>
      <c r="EJ26" s="389"/>
      <c r="EK26" s="389"/>
      <c r="EL26" s="389"/>
      <c r="EM26" s="389"/>
      <c r="EN26" s="389"/>
      <c r="EO26" s="389"/>
      <c r="EP26" s="389"/>
      <c r="EQ26" s="389"/>
      <c r="ER26" s="389"/>
      <c r="ES26" s="389"/>
      <c r="ET26" s="389"/>
      <c r="EU26" s="389"/>
      <c r="EV26" s="389"/>
      <c r="EW26" s="389"/>
      <c r="EX26" s="389"/>
      <c r="EY26" s="389"/>
    </row>
    <row r="27" spans="5:8" s="24" customFormat="1" ht="15">
      <c r="E27" s="388" t="s">
        <v>914</v>
      </c>
      <c r="F27" s="388"/>
      <c r="G27" s="388"/>
      <c r="H27" s="24" t="s">
        <v>938</v>
      </c>
    </row>
    <row r="28" ht="7.5" customHeight="1"/>
    <row r="29" spans="25:136" ht="12.75" customHeight="1">
      <c r="Y29" s="339" t="s">
        <v>523</v>
      </c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/>
      <c r="EB29" s="340"/>
      <c r="EC29" s="340"/>
      <c r="ED29" s="340"/>
      <c r="EE29" s="340"/>
      <c r="EF29" s="340"/>
    </row>
    <row r="30" spans="38:113" ht="15.75" customHeight="1">
      <c r="AL30" s="239" t="s">
        <v>959</v>
      </c>
      <c r="DI30" s="45" t="s">
        <v>522</v>
      </c>
    </row>
    <row r="31" spans="26:97" ht="12" customHeight="1">
      <c r="Z31" s="239"/>
      <c r="CS31" s="45"/>
    </row>
    <row r="32" spans="25:134" ht="15.75" customHeight="1">
      <c r="Y32" s="339" t="s">
        <v>960</v>
      </c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</row>
    <row r="33" ht="6.75" customHeight="1"/>
    <row r="34" spans="6:34" ht="11.25" customHeight="1">
      <c r="F34" s="20" t="s">
        <v>460</v>
      </c>
      <c r="G34" s="235"/>
      <c r="AH34" s="20" t="s">
        <v>950</v>
      </c>
    </row>
    <row r="35" spans="16:41" ht="12" customHeight="1">
      <c r="P35" s="20"/>
      <c r="Q35" s="20"/>
      <c r="S35" s="20"/>
      <c r="T35" s="20"/>
      <c r="U35" s="20"/>
      <c r="V35" s="20"/>
      <c r="W35" s="20"/>
      <c r="X35" s="20"/>
      <c r="Y35" s="20"/>
      <c r="Z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</sheetData>
  <sheetProtection/>
  <mergeCells count="188">
    <mergeCell ref="E27:G27"/>
    <mergeCell ref="EL22:EY22"/>
    <mergeCell ref="A23:F23"/>
    <mergeCell ref="H23:AO23"/>
    <mergeCell ref="AP23:BD23"/>
    <mergeCell ref="EL23:EY23"/>
    <mergeCell ref="DJ23:DW23"/>
    <mergeCell ref="DX22:EK22"/>
    <mergeCell ref="CU22:DI22"/>
    <mergeCell ref="DX23:EK23"/>
    <mergeCell ref="E26:G26"/>
    <mergeCell ref="H26:EY26"/>
    <mergeCell ref="DJ22:DW22"/>
    <mergeCell ref="A22:F22"/>
    <mergeCell ref="H22:AO22"/>
    <mergeCell ref="BS23:CF23"/>
    <mergeCell ref="CG23:CT23"/>
    <mergeCell ref="BE23:BR23"/>
    <mergeCell ref="CU23:DI23"/>
    <mergeCell ref="AP22:BD22"/>
    <mergeCell ref="CU20:DI20"/>
    <mergeCell ref="BE21:BR21"/>
    <mergeCell ref="BE20:BR20"/>
    <mergeCell ref="BE22:BR22"/>
    <mergeCell ref="CG21:CT21"/>
    <mergeCell ref="CG20:CT20"/>
    <mergeCell ref="BS21:CF21"/>
    <mergeCell ref="CU21:DI21"/>
    <mergeCell ref="BS22:CF22"/>
    <mergeCell ref="CG22:CT22"/>
    <mergeCell ref="EL21:EY21"/>
    <mergeCell ref="DJ21:DW21"/>
    <mergeCell ref="DX21:EK21"/>
    <mergeCell ref="EL20:EY20"/>
    <mergeCell ref="DJ20:DW20"/>
    <mergeCell ref="DX20:EK20"/>
    <mergeCell ref="A20:F20"/>
    <mergeCell ref="H20:AO20"/>
    <mergeCell ref="AP20:BD20"/>
    <mergeCell ref="A21:F21"/>
    <mergeCell ref="H21:AO21"/>
    <mergeCell ref="AP21:BD21"/>
    <mergeCell ref="A19:F19"/>
    <mergeCell ref="H19:AO19"/>
    <mergeCell ref="AP19:BD19"/>
    <mergeCell ref="A17:F17"/>
    <mergeCell ref="H17:AO17"/>
    <mergeCell ref="AP17:BD17"/>
    <mergeCell ref="AP18:BD18"/>
    <mergeCell ref="A18:F18"/>
    <mergeCell ref="H18:AO18"/>
    <mergeCell ref="CG19:CT19"/>
    <mergeCell ref="EL17:EY17"/>
    <mergeCell ref="CU17:DI17"/>
    <mergeCell ref="DX17:EK17"/>
    <mergeCell ref="EL19:EY19"/>
    <mergeCell ref="EL18:EY18"/>
    <mergeCell ref="DJ19:DW19"/>
    <mergeCell ref="CU19:DI19"/>
    <mergeCell ref="DX19:EK19"/>
    <mergeCell ref="DX18:EK18"/>
    <mergeCell ref="BS17:CF17"/>
    <mergeCell ref="BS20:CF20"/>
    <mergeCell ref="BE19:BR19"/>
    <mergeCell ref="BS19:CF19"/>
    <mergeCell ref="BE18:BR18"/>
    <mergeCell ref="BS18:CF18"/>
    <mergeCell ref="BE17:BR17"/>
    <mergeCell ref="CG17:CT17"/>
    <mergeCell ref="DJ17:DW17"/>
    <mergeCell ref="CG18:CT18"/>
    <mergeCell ref="CU18:DI18"/>
    <mergeCell ref="DJ18:DW18"/>
    <mergeCell ref="H15:AO15"/>
    <mergeCell ref="AP15:BD15"/>
    <mergeCell ref="BE15:BR15"/>
    <mergeCell ref="CU15:DI15"/>
    <mergeCell ref="BE16:BR16"/>
    <mergeCell ref="CG16:CT16"/>
    <mergeCell ref="DX15:EK15"/>
    <mergeCell ref="EL15:EY15"/>
    <mergeCell ref="DJ15:DW15"/>
    <mergeCell ref="EL16:EY16"/>
    <mergeCell ref="DX16:EK16"/>
    <mergeCell ref="A16:F16"/>
    <mergeCell ref="H16:AO16"/>
    <mergeCell ref="CU12:DI12"/>
    <mergeCell ref="CU14:DI14"/>
    <mergeCell ref="H13:AO13"/>
    <mergeCell ref="AP16:BD16"/>
    <mergeCell ref="A15:F15"/>
    <mergeCell ref="BS16:CF16"/>
    <mergeCell ref="CG15:CT15"/>
    <mergeCell ref="BS15:CF15"/>
    <mergeCell ref="DX13:EK13"/>
    <mergeCell ref="CU13:DI13"/>
    <mergeCell ref="DJ12:DW12"/>
    <mergeCell ref="DJ16:DW16"/>
    <mergeCell ref="CU16:DI16"/>
    <mergeCell ref="DX12:EK12"/>
    <mergeCell ref="EL12:EY12"/>
    <mergeCell ref="BS14:CF14"/>
    <mergeCell ref="CG13:CT13"/>
    <mergeCell ref="DJ14:DW14"/>
    <mergeCell ref="CG12:CT12"/>
    <mergeCell ref="EL13:EY13"/>
    <mergeCell ref="EL14:EY14"/>
    <mergeCell ref="DX14:EK14"/>
    <mergeCell ref="DJ13:DW13"/>
    <mergeCell ref="CG14:CT14"/>
    <mergeCell ref="H12:AO12"/>
    <mergeCell ref="BS13:CF13"/>
    <mergeCell ref="AP13:BD13"/>
    <mergeCell ref="BE13:BR13"/>
    <mergeCell ref="A13:F13"/>
    <mergeCell ref="BS12:CF12"/>
    <mergeCell ref="A12:F12"/>
    <mergeCell ref="AP12:BD12"/>
    <mergeCell ref="BE11:BR11"/>
    <mergeCell ref="BE12:BR12"/>
    <mergeCell ref="BS11:CF11"/>
    <mergeCell ref="AP11:BD11"/>
    <mergeCell ref="A14:F14"/>
    <mergeCell ref="H14:AO14"/>
    <mergeCell ref="AP14:BD14"/>
    <mergeCell ref="BE14:BR14"/>
    <mergeCell ref="A11:F11"/>
    <mergeCell ref="H11:AO11"/>
    <mergeCell ref="CU11:DI11"/>
    <mergeCell ref="CG11:CT11"/>
    <mergeCell ref="BS10:CF10"/>
    <mergeCell ref="DJ11:DW11"/>
    <mergeCell ref="DJ10:DW10"/>
    <mergeCell ref="CG10:CT10"/>
    <mergeCell ref="DX10:EK10"/>
    <mergeCell ref="DX11:EK11"/>
    <mergeCell ref="EL11:EY11"/>
    <mergeCell ref="DJ9:DW9"/>
    <mergeCell ref="DX9:EK9"/>
    <mergeCell ref="EL9:EY9"/>
    <mergeCell ref="EL10:EY10"/>
    <mergeCell ref="A3:EY3"/>
    <mergeCell ref="A5:F6"/>
    <mergeCell ref="G5:AO6"/>
    <mergeCell ref="AP5:CT5"/>
    <mergeCell ref="CU5:EY5"/>
    <mergeCell ref="EL6:EY6"/>
    <mergeCell ref="CU6:DI6"/>
    <mergeCell ref="AP7:BD7"/>
    <mergeCell ref="BE10:BR10"/>
    <mergeCell ref="A10:F10"/>
    <mergeCell ref="H10:AO10"/>
    <mergeCell ref="AP10:BD10"/>
    <mergeCell ref="G7:AO7"/>
    <mergeCell ref="AP9:BD9"/>
    <mergeCell ref="A9:F9"/>
    <mergeCell ref="H9:AO9"/>
    <mergeCell ref="A7:F7"/>
    <mergeCell ref="DJ8:DW8"/>
    <mergeCell ref="Y29:EF29"/>
    <mergeCell ref="BE7:BR7"/>
    <mergeCell ref="CG9:CT9"/>
    <mergeCell ref="BE9:BR9"/>
    <mergeCell ref="A8:F8"/>
    <mergeCell ref="BS7:CF7"/>
    <mergeCell ref="H8:AO8"/>
    <mergeCell ref="AP8:BD8"/>
    <mergeCell ref="BE8:BR8"/>
    <mergeCell ref="DX8:EK8"/>
    <mergeCell ref="CU7:DI7"/>
    <mergeCell ref="Y32:ED32"/>
    <mergeCell ref="DX6:EK6"/>
    <mergeCell ref="AP6:BD6"/>
    <mergeCell ref="BE6:BR6"/>
    <mergeCell ref="BS6:CF6"/>
    <mergeCell ref="CG6:CT6"/>
    <mergeCell ref="DJ6:DW6"/>
    <mergeCell ref="CG7:CT7"/>
    <mergeCell ref="CU9:DI9"/>
    <mergeCell ref="CU10:DI10"/>
    <mergeCell ref="CG8:CT8"/>
    <mergeCell ref="BS9:CF9"/>
    <mergeCell ref="BS8:CF8"/>
    <mergeCell ref="EL7:EY7"/>
    <mergeCell ref="DX7:EK7"/>
    <mergeCell ref="CU8:DI8"/>
    <mergeCell ref="DJ7:DW7"/>
    <mergeCell ref="EL8:EY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A162"/>
  <sheetViews>
    <sheetView zoomScale="115" zoomScaleNormal="115" zoomScalePageLayoutView="0" workbookViewId="0" topLeftCell="A1">
      <selection activeCell="CL10" sqref="CL10:DA10"/>
    </sheetView>
  </sheetViews>
  <sheetFormatPr defaultColWidth="0.85546875" defaultRowHeight="15"/>
  <cols>
    <col min="1" max="56" width="0.85546875" style="15" customWidth="1"/>
    <col min="57" max="57" width="1.57421875" style="15" customWidth="1"/>
    <col min="58" max="58" width="0.13671875" style="15" customWidth="1"/>
    <col min="59" max="73" width="0.85546875" style="15" customWidth="1"/>
    <col min="74" max="74" width="0.71875" style="15" customWidth="1"/>
    <col min="75" max="88" width="0.85546875" style="15" customWidth="1"/>
    <col min="89" max="89" width="3.00390625" style="15" customWidth="1"/>
    <col min="90" max="101" width="0.85546875" style="15" customWidth="1"/>
    <col min="102" max="102" width="0.2890625" style="15" customWidth="1"/>
    <col min="103" max="103" width="0.85546875" style="15" customWidth="1"/>
    <col min="104" max="104" width="0.42578125" style="15" customWidth="1"/>
    <col min="105" max="105" width="5.7109375" style="15" customWidth="1"/>
    <col min="106" max="16384" width="0.85546875" style="15" customWidth="1"/>
  </cols>
  <sheetData>
    <row r="1" s="13" customFormat="1" ht="12" customHeight="1">
      <c r="DA1" s="14" t="s">
        <v>939</v>
      </c>
    </row>
    <row r="2" s="13" customFormat="1" ht="12.75" customHeight="1">
      <c r="DA2" s="14"/>
    </row>
    <row r="3" spans="1:105" ht="30.75" customHeight="1">
      <c r="A3" s="396" t="s">
        <v>513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  <c r="CL3" s="396"/>
      <c r="CM3" s="396"/>
      <c r="CN3" s="396"/>
      <c r="CO3" s="396"/>
      <c r="CP3" s="396"/>
      <c r="CQ3" s="396"/>
      <c r="CR3" s="396"/>
      <c r="CS3" s="396"/>
      <c r="CT3" s="396"/>
      <c r="CU3" s="396"/>
      <c r="CV3" s="396"/>
      <c r="CW3" s="396"/>
      <c r="CX3" s="396"/>
      <c r="CY3" s="396"/>
      <c r="CZ3" s="396"/>
      <c r="DA3" s="396"/>
    </row>
    <row r="4" ht="28.5" customHeight="1"/>
    <row r="5" spans="1:105" s="16" customFormat="1" ht="42.75" customHeight="1">
      <c r="A5" s="397" t="s">
        <v>940</v>
      </c>
      <c r="B5" s="397"/>
      <c r="C5" s="397"/>
      <c r="D5" s="397"/>
      <c r="E5" s="397"/>
      <c r="F5" s="397"/>
      <c r="G5" s="397"/>
      <c r="H5" s="397"/>
      <c r="I5" s="397"/>
      <c r="J5" s="398" t="s">
        <v>778</v>
      </c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400"/>
      <c r="BG5" s="397" t="s">
        <v>759</v>
      </c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401" t="s">
        <v>985</v>
      </c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 t="s">
        <v>986</v>
      </c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  <c r="CZ5" s="401"/>
      <c r="DA5" s="401"/>
    </row>
    <row r="6" spans="1:105" s="17" customFormat="1" ht="14.25" customHeight="1">
      <c r="A6" s="292">
        <v>1</v>
      </c>
      <c r="B6" s="292"/>
      <c r="C6" s="292"/>
      <c r="D6" s="292"/>
      <c r="E6" s="292"/>
      <c r="F6" s="292"/>
      <c r="G6" s="292"/>
      <c r="H6" s="292"/>
      <c r="I6" s="292"/>
      <c r="J6" s="308">
        <v>2</v>
      </c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10"/>
      <c r="BG6" s="292">
        <v>3</v>
      </c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>
        <v>4</v>
      </c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>
        <v>5</v>
      </c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</row>
    <row r="7" spans="1:105" s="31" customFormat="1" ht="29.25" customHeight="1">
      <c r="A7" s="402" t="s">
        <v>922</v>
      </c>
      <c r="B7" s="402"/>
      <c r="C7" s="402"/>
      <c r="D7" s="402"/>
      <c r="E7" s="402"/>
      <c r="F7" s="402"/>
      <c r="G7" s="402"/>
      <c r="H7" s="402"/>
      <c r="I7" s="402"/>
      <c r="J7" s="30"/>
      <c r="K7" s="403" t="s">
        <v>945</v>
      </c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4"/>
      <c r="BG7" s="292" t="s">
        <v>946</v>
      </c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405">
        <v>15.415</v>
      </c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>
        <v>14.64</v>
      </c>
      <c r="CM7" s="405"/>
      <c r="CN7" s="405"/>
      <c r="CO7" s="405"/>
      <c r="CP7" s="405"/>
      <c r="CQ7" s="405"/>
      <c r="CR7" s="405"/>
      <c r="CS7" s="405"/>
      <c r="CT7" s="405"/>
      <c r="CU7" s="405"/>
      <c r="CV7" s="405"/>
      <c r="CW7" s="405"/>
      <c r="CX7" s="405"/>
      <c r="CY7" s="405"/>
      <c r="CZ7" s="405"/>
      <c r="DA7" s="405"/>
    </row>
    <row r="8" spans="1:105" s="31" customFormat="1" ht="30" customHeight="1">
      <c r="A8" s="402" t="s">
        <v>947</v>
      </c>
      <c r="B8" s="402"/>
      <c r="C8" s="402"/>
      <c r="D8" s="402"/>
      <c r="E8" s="402"/>
      <c r="F8" s="402"/>
      <c r="G8" s="402"/>
      <c r="H8" s="402"/>
      <c r="I8" s="402"/>
      <c r="J8" s="30"/>
      <c r="K8" s="403" t="s">
        <v>948</v>
      </c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4"/>
      <c r="BG8" s="292" t="s">
        <v>946</v>
      </c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>
        <v>0.062</v>
      </c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>
        <v>0.059</v>
      </c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</row>
    <row r="9" spans="1:105" s="31" customFormat="1" ht="15">
      <c r="A9" s="402" t="s">
        <v>1</v>
      </c>
      <c r="B9" s="402"/>
      <c r="C9" s="402"/>
      <c r="D9" s="402"/>
      <c r="E9" s="402"/>
      <c r="F9" s="402"/>
      <c r="G9" s="402"/>
      <c r="H9" s="402"/>
      <c r="I9" s="402"/>
      <c r="J9" s="30"/>
      <c r="K9" s="406" t="s">
        <v>2</v>
      </c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7"/>
      <c r="BG9" s="292" t="s">
        <v>941</v>
      </c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408">
        <f>BV8/BV7*100</f>
        <v>0.4022056438533895</v>
      </c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>
        <f>CL8/CL7*100</f>
        <v>0.40300546448087426</v>
      </c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</row>
    <row r="10" spans="1:105" s="31" customFormat="1" ht="29.25" customHeight="1">
      <c r="A10" s="402" t="s">
        <v>3</v>
      </c>
      <c r="B10" s="402"/>
      <c r="C10" s="402"/>
      <c r="D10" s="402"/>
      <c r="E10" s="402"/>
      <c r="F10" s="402"/>
      <c r="G10" s="402"/>
      <c r="H10" s="402"/>
      <c r="I10" s="402"/>
      <c r="J10" s="30"/>
      <c r="K10" s="403" t="s">
        <v>901</v>
      </c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4"/>
      <c r="BG10" s="292" t="s">
        <v>946</v>
      </c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>
        <f>BV7-BV8</f>
        <v>15.353</v>
      </c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>
        <f>CL7-CL8</f>
        <v>14.581000000000001</v>
      </c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</row>
    <row r="11" spans="1:105" s="31" customFormat="1" ht="29.25" customHeight="1">
      <c r="A11" s="402" t="s">
        <v>7</v>
      </c>
      <c r="B11" s="402"/>
      <c r="C11" s="402"/>
      <c r="D11" s="402"/>
      <c r="E11" s="402"/>
      <c r="F11" s="402"/>
      <c r="G11" s="402"/>
      <c r="H11" s="402"/>
      <c r="I11" s="402"/>
      <c r="J11" s="30"/>
      <c r="K11" s="403" t="s">
        <v>945</v>
      </c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4"/>
      <c r="BG11" s="292" t="s">
        <v>946</v>
      </c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405">
        <v>15.415</v>
      </c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>
        <f>CL7</f>
        <v>14.64</v>
      </c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</row>
    <row r="12" spans="1:105" s="31" customFormat="1" ht="29.25" customHeight="1">
      <c r="A12" s="402" t="s">
        <v>8</v>
      </c>
      <c r="B12" s="402"/>
      <c r="C12" s="402"/>
      <c r="D12" s="402"/>
      <c r="E12" s="402"/>
      <c r="F12" s="402"/>
      <c r="G12" s="402"/>
      <c r="H12" s="402"/>
      <c r="I12" s="402"/>
      <c r="J12" s="30"/>
      <c r="K12" s="403" t="s">
        <v>9</v>
      </c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4"/>
      <c r="BG12" s="292" t="s">
        <v>10</v>
      </c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>
        <v>153.9</v>
      </c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>
        <v>153.65</v>
      </c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</row>
    <row r="13" spans="1:105" s="31" customFormat="1" ht="29.25" customHeight="1">
      <c r="A13" s="402" t="s">
        <v>11</v>
      </c>
      <c r="B13" s="402"/>
      <c r="C13" s="402"/>
      <c r="D13" s="402"/>
      <c r="E13" s="402"/>
      <c r="F13" s="402"/>
      <c r="G13" s="402"/>
      <c r="H13" s="402"/>
      <c r="I13" s="402"/>
      <c r="J13" s="30"/>
      <c r="K13" s="403" t="s">
        <v>12</v>
      </c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4"/>
      <c r="BG13" s="292" t="s">
        <v>6</v>
      </c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405">
        <f>BV11*BV12/1000</f>
        <v>2.3723685</v>
      </c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>
        <f>CL11*CL12/1000</f>
        <v>2.249436</v>
      </c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</row>
    <row r="14" spans="1:105" s="31" customFormat="1" ht="15">
      <c r="A14" s="402" t="s">
        <v>13</v>
      </c>
      <c r="B14" s="402"/>
      <c r="C14" s="402"/>
      <c r="D14" s="402"/>
      <c r="E14" s="402"/>
      <c r="F14" s="402"/>
      <c r="G14" s="402"/>
      <c r="H14" s="402"/>
      <c r="I14" s="402"/>
      <c r="J14" s="30"/>
      <c r="K14" s="403" t="s">
        <v>14</v>
      </c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4"/>
      <c r="BG14" s="292" t="s">
        <v>6</v>
      </c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413">
        <f>BV13+0.21</f>
        <v>2.5823685</v>
      </c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5"/>
      <c r="CL14" s="409">
        <f>CL13+0.21</f>
        <v>2.459436</v>
      </c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0"/>
      <c r="CZ14" s="410"/>
      <c r="DA14" s="410"/>
    </row>
    <row r="15" spans="1:105" s="31" customFormat="1" ht="29.25" customHeight="1">
      <c r="A15" s="402" t="s">
        <v>15</v>
      </c>
      <c r="B15" s="402"/>
      <c r="C15" s="402"/>
      <c r="D15" s="402"/>
      <c r="E15" s="402"/>
      <c r="F15" s="402"/>
      <c r="G15" s="402"/>
      <c r="H15" s="402"/>
      <c r="I15" s="402"/>
      <c r="J15" s="30"/>
      <c r="K15" s="403" t="s">
        <v>16</v>
      </c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4"/>
      <c r="BG15" s="292" t="s">
        <v>941</v>
      </c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408">
        <f>BV13/BV14</f>
        <v>0.9186793054515651</v>
      </c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>
        <f>CL13/CL14</f>
        <v>0.9146145701697462</v>
      </c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</row>
    <row r="16" spans="1:105" s="31" customFormat="1" ht="14.25" customHeight="1">
      <c r="A16" s="402"/>
      <c r="B16" s="402"/>
      <c r="C16" s="402"/>
      <c r="D16" s="402"/>
      <c r="E16" s="402"/>
      <c r="F16" s="402"/>
      <c r="G16" s="402"/>
      <c r="H16" s="402"/>
      <c r="I16" s="402"/>
      <c r="J16" s="30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4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</row>
    <row r="17" spans="1:105" s="31" customFormat="1" ht="15">
      <c r="A17" s="402" t="s">
        <v>17</v>
      </c>
      <c r="B17" s="402"/>
      <c r="C17" s="402"/>
      <c r="D17" s="402"/>
      <c r="E17" s="402"/>
      <c r="F17" s="402"/>
      <c r="G17" s="402"/>
      <c r="H17" s="402"/>
      <c r="I17" s="402"/>
      <c r="J17" s="30"/>
      <c r="K17" s="411" t="s">
        <v>853</v>
      </c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1"/>
      <c r="BE17" s="411"/>
      <c r="BF17" s="412"/>
      <c r="BG17" s="292" t="s">
        <v>6</v>
      </c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405">
        <f>BV14</f>
        <v>2.5823685</v>
      </c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405">
        <f>CL14</f>
        <v>2.459436</v>
      </c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</row>
    <row r="18" spans="1:105" s="31" customFormat="1" ht="15">
      <c r="A18" s="402" t="s">
        <v>20</v>
      </c>
      <c r="B18" s="402"/>
      <c r="C18" s="402"/>
      <c r="D18" s="402"/>
      <c r="E18" s="402"/>
      <c r="F18" s="402"/>
      <c r="G18" s="402"/>
      <c r="H18" s="402"/>
      <c r="I18" s="402"/>
      <c r="J18" s="30"/>
      <c r="K18" s="406" t="s">
        <v>21</v>
      </c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7"/>
      <c r="BG18" s="292" t="s">
        <v>6</v>
      </c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416">
        <f>BV17</f>
        <v>2.5823685</v>
      </c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8"/>
      <c r="CL18" s="416">
        <f>CL17</f>
        <v>2.459436</v>
      </c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8"/>
    </row>
    <row r="19" spans="1:105" s="31" customFormat="1" ht="15">
      <c r="A19" s="402" t="s">
        <v>22</v>
      </c>
      <c r="B19" s="402"/>
      <c r="C19" s="402"/>
      <c r="D19" s="402"/>
      <c r="E19" s="402"/>
      <c r="F19" s="402"/>
      <c r="G19" s="402"/>
      <c r="H19" s="402"/>
      <c r="I19" s="402"/>
      <c r="J19" s="30"/>
      <c r="K19" s="419" t="s">
        <v>23</v>
      </c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20"/>
      <c r="BG19" s="292" t="s">
        <v>6</v>
      </c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409">
        <f>BV18-BV20</f>
        <v>2.4546885</v>
      </c>
      <c r="BW19" s="409"/>
      <c r="BX19" s="409"/>
      <c r="BY19" s="409"/>
      <c r="BZ19" s="409"/>
      <c r="CA19" s="409"/>
      <c r="CB19" s="409"/>
      <c r="CC19" s="409"/>
      <c r="CD19" s="409"/>
      <c r="CE19" s="409"/>
      <c r="CF19" s="409"/>
      <c r="CG19" s="409"/>
      <c r="CH19" s="409"/>
      <c r="CI19" s="409"/>
      <c r="CJ19" s="409"/>
      <c r="CK19" s="409"/>
      <c r="CL19" s="409">
        <f>CL18-CL20</f>
        <v>2.3317560000000004</v>
      </c>
      <c r="CM19" s="409"/>
      <c r="CN19" s="409"/>
      <c r="CO19" s="409"/>
      <c r="CP19" s="409"/>
      <c r="CQ19" s="409"/>
      <c r="CR19" s="409"/>
      <c r="CS19" s="409"/>
      <c r="CT19" s="409"/>
      <c r="CU19" s="409"/>
      <c r="CV19" s="409"/>
      <c r="CW19" s="409"/>
      <c r="CX19" s="409"/>
      <c r="CY19" s="409"/>
      <c r="CZ19" s="409"/>
      <c r="DA19" s="409"/>
    </row>
    <row r="20" spans="1:105" s="31" customFormat="1" ht="18.75" customHeight="1">
      <c r="A20" s="402" t="s">
        <v>24</v>
      </c>
      <c r="B20" s="402"/>
      <c r="C20" s="402"/>
      <c r="D20" s="402"/>
      <c r="E20" s="402"/>
      <c r="F20" s="402"/>
      <c r="G20" s="402"/>
      <c r="H20" s="402"/>
      <c r="I20" s="402"/>
      <c r="J20" s="30"/>
      <c r="K20" s="419" t="s">
        <v>25</v>
      </c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292" t="s">
        <v>6</v>
      </c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409">
        <v>0.12768</v>
      </c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09">
        <v>0.12768</v>
      </c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</row>
    <row r="21" spans="1:105" s="31" customFormat="1" ht="16.5" customHeight="1">
      <c r="A21" s="402" t="s">
        <v>26</v>
      </c>
      <c r="B21" s="402"/>
      <c r="C21" s="402"/>
      <c r="D21" s="402"/>
      <c r="E21" s="402"/>
      <c r="F21" s="402"/>
      <c r="G21" s="402"/>
      <c r="H21" s="402"/>
      <c r="I21" s="402"/>
      <c r="J21" s="30"/>
      <c r="K21" s="419" t="s">
        <v>27</v>
      </c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20"/>
      <c r="BG21" s="292" t="s">
        <v>6</v>
      </c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 t="s">
        <v>438</v>
      </c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 t="s">
        <v>438</v>
      </c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</row>
    <row r="22" spans="1:105" s="31" customFormat="1" ht="15" customHeight="1">
      <c r="A22" s="402" t="s">
        <v>28</v>
      </c>
      <c r="B22" s="402"/>
      <c r="C22" s="402"/>
      <c r="D22" s="402"/>
      <c r="E22" s="402"/>
      <c r="F22" s="402"/>
      <c r="G22" s="402"/>
      <c r="H22" s="402"/>
      <c r="I22" s="402"/>
      <c r="J22" s="30"/>
      <c r="K22" s="406" t="s">
        <v>29</v>
      </c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7"/>
      <c r="BG22" s="292" t="s">
        <v>6</v>
      </c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 t="s">
        <v>438</v>
      </c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 t="s">
        <v>438</v>
      </c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</row>
    <row r="23" spans="1:105" s="31" customFormat="1" ht="15" customHeight="1">
      <c r="A23" s="402"/>
      <c r="B23" s="402"/>
      <c r="C23" s="402"/>
      <c r="D23" s="402"/>
      <c r="E23" s="402"/>
      <c r="F23" s="402"/>
      <c r="G23" s="402"/>
      <c r="H23" s="402"/>
      <c r="I23" s="402"/>
      <c r="J23" s="30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4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</row>
    <row r="24" spans="1:105" s="31" customFormat="1" ht="15">
      <c r="A24" s="402" t="s">
        <v>30</v>
      </c>
      <c r="B24" s="402"/>
      <c r="C24" s="402"/>
      <c r="D24" s="402"/>
      <c r="E24" s="402"/>
      <c r="F24" s="402"/>
      <c r="G24" s="402"/>
      <c r="H24" s="402"/>
      <c r="I24" s="402"/>
      <c r="J24" s="30"/>
      <c r="K24" s="406" t="s">
        <v>943</v>
      </c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7"/>
      <c r="BG24" s="292" t="s">
        <v>6</v>
      </c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405">
        <f>BV13</f>
        <v>2.3723685</v>
      </c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>
        <f>CL13</f>
        <v>2.249436</v>
      </c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</row>
    <row r="25" spans="1:105" s="31" customFormat="1" ht="15">
      <c r="A25" s="402" t="s">
        <v>31</v>
      </c>
      <c r="B25" s="402"/>
      <c r="C25" s="402"/>
      <c r="D25" s="402"/>
      <c r="E25" s="402"/>
      <c r="F25" s="402"/>
      <c r="G25" s="402"/>
      <c r="H25" s="402"/>
      <c r="I25" s="402"/>
      <c r="J25" s="30"/>
      <c r="K25" s="403" t="s">
        <v>32</v>
      </c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4"/>
      <c r="BG25" s="292" t="s">
        <v>941</v>
      </c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>
        <v>100</v>
      </c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>
        <v>100</v>
      </c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</row>
    <row r="26" spans="1:105" s="31" customFormat="1" ht="15">
      <c r="A26" s="402" t="s">
        <v>33</v>
      </c>
      <c r="B26" s="402"/>
      <c r="C26" s="402"/>
      <c r="D26" s="402"/>
      <c r="E26" s="402"/>
      <c r="F26" s="402"/>
      <c r="G26" s="402"/>
      <c r="H26" s="402"/>
      <c r="I26" s="402"/>
      <c r="J26" s="30"/>
      <c r="K26" s="406" t="s">
        <v>21</v>
      </c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7"/>
      <c r="BG26" s="292" t="s">
        <v>941</v>
      </c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>
        <v>100</v>
      </c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>
        <v>100</v>
      </c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</row>
    <row r="27" spans="1:105" s="31" customFormat="1" ht="15">
      <c r="A27" s="402" t="s">
        <v>34</v>
      </c>
      <c r="B27" s="402"/>
      <c r="C27" s="402"/>
      <c r="D27" s="402"/>
      <c r="E27" s="402"/>
      <c r="F27" s="402"/>
      <c r="G27" s="402"/>
      <c r="H27" s="402"/>
      <c r="I27" s="402"/>
      <c r="J27" s="30"/>
      <c r="K27" s="419" t="s">
        <v>23</v>
      </c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19"/>
      <c r="AO27" s="419"/>
      <c r="AP27" s="419"/>
      <c r="AQ27" s="419"/>
      <c r="AR27" s="419"/>
      <c r="AS27" s="419"/>
      <c r="AT27" s="419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19"/>
      <c r="BF27" s="420"/>
      <c r="BG27" s="292" t="s">
        <v>941</v>
      </c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421">
        <f>BV19/BV18*100</f>
        <v>95.05570177145518</v>
      </c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21"/>
      <c r="CK27" s="421"/>
      <c r="CL27" s="421">
        <f>CL19/CL18*100</f>
        <v>94.80856586632058</v>
      </c>
      <c r="CM27" s="421"/>
      <c r="CN27" s="421"/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</row>
    <row r="28" spans="1:105" s="31" customFormat="1" ht="17.25" customHeight="1">
      <c r="A28" s="402" t="s">
        <v>35</v>
      </c>
      <c r="B28" s="402"/>
      <c r="C28" s="402"/>
      <c r="D28" s="402"/>
      <c r="E28" s="402"/>
      <c r="F28" s="402"/>
      <c r="G28" s="402"/>
      <c r="H28" s="402"/>
      <c r="I28" s="402"/>
      <c r="J28" s="30"/>
      <c r="K28" s="419" t="s">
        <v>25</v>
      </c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19"/>
      <c r="AZ28" s="419"/>
      <c r="BA28" s="419"/>
      <c r="BB28" s="419"/>
      <c r="BC28" s="419"/>
      <c r="BD28" s="419"/>
      <c r="BE28" s="419"/>
      <c r="BF28" s="420"/>
      <c r="BG28" s="292" t="s">
        <v>941</v>
      </c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422">
        <f>BV20/BV18*100</f>
        <v>4.944298228544842</v>
      </c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2"/>
      <c r="CH28" s="422"/>
      <c r="CI28" s="422"/>
      <c r="CJ28" s="422"/>
      <c r="CK28" s="422"/>
      <c r="CL28" s="421">
        <f>CL20/CL18*100</f>
        <v>5.1914341336794285</v>
      </c>
      <c r="CM28" s="421"/>
      <c r="CN28" s="421"/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</row>
    <row r="29" spans="1:105" s="31" customFormat="1" ht="17.25" customHeight="1">
      <c r="A29" s="402" t="s">
        <v>36</v>
      </c>
      <c r="B29" s="402"/>
      <c r="C29" s="402"/>
      <c r="D29" s="402"/>
      <c r="E29" s="402"/>
      <c r="F29" s="402"/>
      <c r="G29" s="402"/>
      <c r="H29" s="402"/>
      <c r="I29" s="402"/>
      <c r="J29" s="30"/>
      <c r="K29" s="419" t="s">
        <v>27</v>
      </c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19"/>
      <c r="AJ29" s="419"/>
      <c r="AK29" s="419"/>
      <c r="AL29" s="419"/>
      <c r="AM29" s="419"/>
      <c r="AN29" s="419"/>
      <c r="AO29" s="419"/>
      <c r="AP29" s="419"/>
      <c r="AQ29" s="419"/>
      <c r="AR29" s="419"/>
      <c r="AS29" s="419"/>
      <c r="AT29" s="419"/>
      <c r="AU29" s="419"/>
      <c r="AV29" s="419"/>
      <c r="AW29" s="419"/>
      <c r="AX29" s="419"/>
      <c r="AY29" s="419"/>
      <c r="AZ29" s="419"/>
      <c r="BA29" s="419"/>
      <c r="BB29" s="419"/>
      <c r="BC29" s="419"/>
      <c r="BD29" s="419"/>
      <c r="BE29" s="419"/>
      <c r="BF29" s="420"/>
      <c r="BG29" s="292" t="s">
        <v>941</v>
      </c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 t="s">
        <v>438</v>
      </c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 t="s">
        <v>438</v>
      </c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</row>
    <row r="30" spans="1:105" s="31" customFormat="1" ht="16.5" customHeight="1">
      <c r="A30" s="402" t="s">
        <v>37</v>
      </c>
      <c r="B30" s="402"/>
      <c r="C30" s="402"/>
      <c r="D30" s="402"/>
      <c r="E30" s="402"/>
      <c r="F30" s="402"/>
      <c r="G30" s="402"/>
      <c r="H30" s="402"/>
      <c r="I30" s="402"/>
      <c r="J30" s="30"/>
      <c r="K30" s="406" t="s">
        <v>29</v>
      </c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407"/>
      <c r="BG30" s="292" t="s">
        <v>941</v>
      </c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 t="s">
        <v>438</v>
      </c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 t="s">
        <v>438</v>
      </c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</row>
    <row r="31" spans="1:105" s="31" customFormat="1" ht="15">
      <c r="A31" s="402" t="s">
        <v>38</v>
      </c>
      <c r="B31" s="402"/>
      <c r="C31" s="402"/>
      <c r="D31" s="402"/>
      <c r="E31" s="402"/>
      <c r="F31" s="402"/>
      <c r="G31" s="402"/>
      <c r="H31" s="402"/>
      <c r="I31" s="402"/>
      <c r="J31" s="30"/>
      <c r="K31" s="411" t="s">
        <v>39</v>
      </c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>
        <v>1.17</v>
      </c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>
        <v>1.17</v>
      </c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</row>
    <row r="32" spans="1:105" s="31" customFormat="1" ht="15">
      <c r="A32" s="402"/>
      <c r="B32" s="402"/>
      <c r="C32" s="402"/>
      <c r="D32" s="402"/>
      <c r="E32" s="402"/>
      <c r="F32" s="402"/>
      <c r="G32" s="402"/>
      <c r="H32" s="402"/>
      <c r="I32" s="402"/>
      <c r="J32" s="30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3"/>
      <c r="BF32" s="404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</row>
    <row r="33" spans="1:105" s="31" customFormat="1" ht="27.75" customHeight="1">
      <c r="A33" s="402" t="s">
        <v>40</v>
      </c>
      <c r="B33" s="402"/>
      <c r="C33" s="402"/>
      <c r="D33" s="402"/>
      <c r="E33" s="402"/>
      <c r="F33" s="402"/>
      <c r="G33" s="402"/>
      <c r="H33" s="402"/>
      <c r="I33" s="402"/>
      <c r="J33" s="30"/>
      <c r="K33" s="403" t="s">
        <v>852</v>
      </c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4"/>
      <c r="BG33" s="292" t="s">
        <v>854</v>
      </c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405">
        <f>BV13/BV31</f>
        <v>2.0276653846153847</v>
      </c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>
        <f>CL13/CL31</f>
        <v>1.922594871794872</v>
      </c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</row>
    <row r="34" spans="1:105" s="31" customFormat="1" ht="15">
      <c r="A34" s="402" t="s">
        <v>43</v>
      </c>
      <c r="B34" s="402"/>
      <c r="C34" s="402"/>
      <c r="D34" s="402"/>
      <c r="E34" s="402"/>
      <c r="F34" s="402"/>
      <c r="G34" s="402"/>
      <c r="H34" s="402"/>
      <c r="I34" s="402"/>
      <c r="J34" s="30"/>
      <c r="K34" s="406" t="s">
        <v>21</v>
      </c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7"/>
      <c r="BG34" s="292" t="s">
        <v>44</v>
      </c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405">
        <f>BV35+BV36</f>
        <v>2.0276653846153847</v>
      </c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405">
        <f>CL35+CL36</f>
        <v>1.922594871794872</v>
      </c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</row>
    <row r="35" spans="1:105" s="31" customFormat="1" ht="15">
      <c r="A35" s="402" t="s">
        <v>45</v>
      </c>
      <c r="B35" s="402"/>
      <c r="C35" s="402"/>
      <c r="D35" s="402"/>
      <c r="E35" s="402"/>
      <c r="F35" s="402"/>
      <c r="G35" s="402"/>
      <c r="H35" s="402"/>
      <c r="I35" s="402"/>
      <c r="J35" s="30"/>
      <c r="K35" s="419" t="s">
        <v>23</v>
      </c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19"/>
      <c r="AR35" s="419"/>
      <c r="AS35" s="419"/>
      <c r="AT35" s="419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19"/>
      <c r="BF35" s="420"/>
      <c r="BG35" s="292" t="s">
        <v>44</v>
      </c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405">
        <f>BV33-BV36</f>
        <v>1.9185371794871795</v>
      </c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>
        <f>CL33-CL36</f>
        <v>1.8134666666666668</v>
      </c>
      <c r="CM35" s="405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</row>
    <row r="36" spans="1:105" s="31" customFormat="1" ht="15">
      <c r="A36" s="402" t="s">
        <v>46</v>
      </c>
      <c r="B36" s="402"/>
      <c r="C36" s="402"/>
      <c r="D36" s="402"/>
      <c r="E36" s="402"/>
      <c r="F36" s="402"/>
      <c r="G36" s="402"/>
      <c r="H36" s="402"/>
      <c r="I36" s="402"/>
      <c r="J36" s="30"/>
      <c r="K36" s="419" t="s">
        <v>25</v>
      </c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19"/>
      <c r="BF36" s="420"/>
      <c r="BG36" s="292" t="s">
        <v>44</v>
      </c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405">
        <f>BV20/BV31</f>
        <v>0.10912820512820512</v>
      </c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405">
        <f>CL20/CL31</f>
        <v>0.10912820512820512</v>
      </c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</row>
    <row r="37" spans="1:105" s="31" customFormat="1" ht="15" hidden="1">
      <c r="A37" s="402" t="s">
        <v>47</v>
      </c>
      <c r="B37" s="402"/>
      <c r="C37" s="402"/>
      <c r="D37" s="402"/>
      <c r="E37" s="402"/>
      <c r="F37" s="402"/>
      <c r="G37" s="402"/>
      <c r="H37" s="402"/>
      <c r="I37" s="402"/>
      <c r="J37" s="30"/>
      <c r="K37" s="419" t="s">
        <v>27</v>
      </c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19"/>
      <c r="AP37" s="419"/>
      <c r="AQ37" s="419"/>
      <c r="AR37" s="419"/>
      <c r="AS37" s="419"/>
      <c r="AT37" s="419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  <c r="BF37" s="420"/>
      <c r="BG37" s="292" t="s">
        <v>44</v>
      </c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 t="s">
        <v>438</v>
      </c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 t="s">
        <v>438</v>
      </c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</row>
    <row r="38" spans="1:105" s="31" customFormat="1" ht="16.5" customHeight="1" hidden="1">
      <c r="A38" s="402" t="s">
        <v>48</v>
      </c>
      <c r="B38" s="402"/>
      <c r="C38" s="402"/>
      <c r="D38" s="402"/>
      <c r="E38" s="402"/>
      <c r="F38" s="402"/>
      <c r="G38" s="402"/>
      <c r="H38" s="402"/>
      <c r="I38" s="402"/>
      <c r="J38" s="30"/>
      <c r="K38" s="406" t="s">
        <v>29</v>
      </c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7"/>
      <c r="BG38" s="292" t="s">
        <v>42</v>
      </c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 t="s">
        <v>438</v>
      </c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 t="s">
        <v>438</v>
      </c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</row>
    <row r="39" spans="1:105" s="31" customFormat="1" ht="16.5" customHeight="1">
      <c r="A39" s="402"/>
      <c r="B39" s="402"/>
      <c r="C39" s="402"/>
      <c r="D39" s="402"/>
      <c r="E39" s="402"/>
      <c r="F39" s="402"/>
      <c r="G39" s="402"/>
      <c r="H39" s="402"/>
      <c r="I39" s="402"/>
      <c r="J39" s="30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7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</row>
    <row r="40" spans="1:105" s="31" customFormat="1" ht="15">
      <c r="A40" s="402" t="s">
        <v>49</v>
      </c>
      <c r="B40" s="402"/>
      <c r="C40" s="402"/>
      <c r="D40" s="402"/>
      <c r="E40" s="402"/>
      <c r="F40" s="402"/>
      <c r="G40" s="402"/>
      <c r="H40" s="402"/>
      <c r="I40" s="402"/>
      <c r="J40" s="30"/>
      <c r="K40" s="403" t="s">
        <v>50</v>
      </c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  <c r="BF40" s="404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</row>
    <row r="41" spans="1:105" s="31" customFormat="1" ht="15" hidden="1">
      <c r="A41" s="402" t="s">
        <v>51</v>
      </c>
      <c r="B41" s="402"/>
      <c r="C41" s="402"/>
      <c r="D41" s="402"/>
      <c r="E41" s="402"/>
      <c r="F41" s="402"/>
      <c r="G41" s="402"/>
      <c r="H41" s="402"/>
      <c r="I41" s="402"/>
      <c r="J41" s="30"/>
      <c r="K41" s="406" t="s">
        <v>18</v>
      </c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7"/>
      <c r="BG41" s="292" t="s">
        <v>941</v>
      </c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</row>
    <row r="42" spans="1:105" s="31" customFormat="1" ht="15" hidden="1">
      <c r="A42" s="402"/>
      <c r="B42" s="402"/>
      <c r="C42" s="402"/>
      <c r="D42" s="402"/>
      <c r="E42" s="402"/>
      <c r="F42" s="402"/>
      <c r="G42" s="402"/>
      <c r="H42" s="402"/>
      <c r="I42" s="402"/>
      <c r="J42" s="30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3"/>
      <c r="BE42" s="403"/>
      <c r="BF42" s="404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</row>
    <row r="43" spans="1:105" s="31" customFormat="1" ht="15" hidden="1">
      <c r="A43" s="402" t="s">
        <v>52</v>
      </c>
      <c r="B43" s="402"/>
      <c r="C43" s="402"/>
      <c r="D43" s="402"/>
      <c r="E43" s="402"/>
      <c r="F43" s="402"/>
      <c r="G43" s="402"/>
      <c r="H43" s="402"/>
      <c r="I43" s="402"/>
      <c r="J43" s="30"/>
      <c r="K43" s="406" t="s">
        <v>19</v>
      </c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406"/>
      <c r="BD43" s="406"/>
      <c r="BE43" s="406"/>
      <c r="BF43" s="407"/>
      <c r="BG43" s="292" t="s">
        <v>941</v>
      </c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</row>
    <row r="44" spans="1:105" s="31" customFormat="1" ht="15">
      <c r="A44" s="402" t="s">
        <v>53</v>
      </c>
      <c r="B44" s="402"/>
      <c r="C44" s="402"/>
      <c r="D44" s="402"/>
      <c r="E44" s="402"/>
      <c r="F44" s="402"/>
      <c r="G44" s="402"/>
      <c r="H44" s="402"/>
      <c r="I44" s="402"/>
      <c r="J44" s="30"/>
      <c r="K44" s="406" t="s">
        <v>21</v>
      </c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7"/>
      <c r="BG44" s="292" t="s">
        <v>941</v>
      </c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</row>
    <row r="45" spans="1:105" s="31" customFormat="1" ht="15">
      <c r="A45" s="402" t="s">
        <v>54</v>
      </c>
      <c r="B45" s="402"/>
      <c r="C45" s="402"/>
      <c r="D45" s="402"/>
      <c r="E45" s="402"/>
      <c r="F45" s="402"/>
      <c r="G45" s="402"/>
      <c r="H45" s="402"/>
      <c r="I45" s="402"/>
      <c r="J45" s="30"/>
      <c r="K45" s="419" t="s">
        <v>23</v>
      </c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19"/>
      <c r="AW45" s="419"/>
      <c r="AX45" s="419"/>
      <c r="AY45" s="419"/>
      <c r="AZ45" s="419"/>
      <c r="BA45" s="419"/>
      <c r="BB45" s="419"/>
      <c r="BC45" s="419"/>
      <c r="BD45" s="419"/>
      <c r="BE45" s="419"/>
      <c r="BF45" s="420"/>
      <c r="BG45" s="292" t="s">
        <v>941</v>
      </c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</row>
    <row r="46" spans="1:105" s="31" customFormat="1" ht="15">
      <c r="A46" s="402" t="s">
        <v>55</v>
      </c>
      <c r="B46" s="402"/>
      <c r="C46" s="402"/>
      <c r="D46" s="402"/>
      <c r="E46" s="402"/>
      <c r="F46" s="402"/>
      <c r="G46" s="402"/>
      <c r="H46" s="402"/>
      <c r="I46" s="402"/>
      <c r="J46" s="30"/>
      <c r="K46" s="419" t="s">
        <v>25</v>
      </c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20"/>
      <c r="BG46" s="292" t="s">
        <v>941</v>
      </c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</row>
    <row r="47" spans="1:105" s="31" customFormat="1" ht="15" hidden="1">
      <c r="A47" s="402" t="s">
        <v>56</v>
      </c>
      <c r="B47" s="402"/>
      <c r="C47" s="402"/>
      <c r="D47" s="402"/>
      <c r="E47" s="402"/>
      <c r="F47" s="402"/>
      <c r="G47" s="402"/>
      <c r="H47" s="402"/>
      <c r="I47" s="402"/>
      <c r="J47" s="30"/>
      <c r="K47" s="419" t="s">
        <v>27</v>
      </c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  <c r="AN47" s="419"/>
      <c r="AO47" s="419"/>
      <c r="AP47" s="419"/>
      <c r="AQ47" s="419"/>
      <c r="AR47" s="419"/>
      <c r="AS47" s="419"/>
      <c r="AT47" s="419"/>
      <c r="AU47" s="419"/>
      <c r="AV47" s="419"/>
      <c r="AW47" s="419"/>
      <c r="AX47" s="419"/>
      <c r="AY47" s="419"/>
      <c r="AZ47" s="419"/>
      <c r="BA47" s="419"/>
      <c r="BB47" s="419"/>
      <c r="BC47" s="419"/>
      <c r="BD47" s="419"/>
      <c r="BE47" s="419"/>
      <c r="BF47" s="420"/>
      <c r="BG47" s="292" t="s">
        <v>941</v>
      </c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</row>
    <row r="48" spans="1:105" s="31" customFormat="1" ht="15" hidden="1">
      <c r="A48" s="402" t="s">
        <v>57</v>
      </c>
      <c r="B48" s="402"/>
      <c r="C48" s="402"/>
      <c r="D48" s="402"/>
      <c r="E48" s="402"/>
      <c r="F48" s="402"/>
      <c r="G48" s="402"/>
      <c r="H48" s="402"/>
      <c r="I48" s="402"/>
      <c r="J48" s="30"/>
      <c r="K48" s="406" t="s">
        <v>29</v>
      </c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6"/>
      <c r="BF48" s="407"/>
      <c r="BG48" s="292" t="s">
        <v>941</v>
      </c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</row>
    <row r="49" spans="1:105" s="31" customFormat="1" ht="15">
      <c r="A49" s="402"/>
      <c r="B49" s="402"/>
      <c r="C49" s="402"/>
      <c r="D49" s="402"/>
      <c r="E49" s="402"/>
      <c r="F49" s="402"/>
      <c r="G49" s="402"/>
      <c r="H49" s="402"/>
      <c r="I49" s="402"/>
      <c r="J49" s="30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19"/>
      <c r="BF49" s="420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</row>
    <row r="50" spans="1:105" s="31" customFormat="1" ht="15">
      <c r="A50" s="402" t="s">
        <v>58</v>
      </c>
      <c r="B50" s="402"/>
      <c r="C50" s="402"/>
      <c r="D50" s="402"/>
      <c r="E50" s="402"/>
      <c r="F50" s="402"/>
      <c r="G50" s="402"/>
      <c r="H50" s="402"/>
      <c r="I50" s="402"/>
      <c r="J50" s="30"/>
      <c r="K50" s="403" t="s">
        <v>59</v>
      </c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4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</row>
    <row r="51" spans="1:105" s="31" customFormat="1" ht="15" hidden="1">
      <c r="A51" s="402" t="s">
        <v>60</v>
      </c>
      <c r="B51" s="402"/>
      <c r="C51" s="402"/>
      <c r="D51" s="402"/>
      <c r="E51" s="402"/>
      <c r="F51" s="402"/>
      <c r="G51" s="402"/>
      <c r="H51" s="402"/>
      <c r="I51" s="402"/>
      <c r="J51" s="30"/>
      <c r="K51" s="406" t="s">
        <v>18</v>
      </c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7"/>
      <c r="BG51" s="292" t="s">
        <v>61</v>
      </c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</row>
    <row r="52" spans="1:105" s="31" customFormat="1" ht="15" hidden="1">
      <c r="A52" s="402"/>
      <c r="B52" s="402"/>
      <c r="C52" s="402"/>
      <c r="D52" s="402"/>
      <c r="E52" s="402"/>
      <c r="F52" s="402"/>
      <c r="G52" s="402"/>
      <c r="H52" s="402"/>
      <c r="I52" s="402"/>
      <c r="J52" s="30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3"/>
      <c r="BF52" s="404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</row>
    <row r="53" spans="1:105" s="31" customFormat="1" ht="15" hidden="1">
      <c r="A53" s="402" t="s">
        <v>62</v>
      </c>
      <c r="B53" s="402"/>
      <c r="C53" s="402"/>
      <c r="D53" s="402"/>
      <c r="E53" s="402"/>
      <c r="F53" s="402"/>
      <c r="G53" s="402"/>
      <c r="H53" s="402"/>
      <c r="I53" s="402"/>
      <c r="J53" s="30"/>
      <c r="K53" s="406" t="s">
        <v>19</v>
      </c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7"/>
      <c r="BG53" s="292" t="s">
        <v>61</v>
      </c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</row>
    <row r="54" spans="1:105" s="31" customFormat="1" ht="29.25" customHeight="1">
      <c r="A54" s="402" t="s">
        <v>63</v>
      </c>
      <c r="B54" s="402"/>
      <c r="C54" s="402"/>
      <c r="D54" s="402"/>
      <c r="E54" s="402"/>
      <c r="F54" s="402"/>
      <c r="G54" s="402"/>
      <c r="H54" s="402"/>
      <c r="I54" s="402"/>
      <c r="J54" s="30"/>
      <c r="K54" s="406" t="s">
        <v>21</v>
      </c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407"/>
      <c r="BG54" s="423" t="s">
        <v>64</v>
      </c>
      <c r="BH54" s="424"/>
      <c r="BI54" s="424"/>
      <c r="BJ54" s="424"/>
      <c r="BK54" s="424"/>
      <c r="BL54" s="424"/>
      <c r="BM54" s="424"/>
      <c r="BN54" s="424"/>
      <c r="BO54" s="424"/>
      <c r="BP54" s="424"/>
      <c r="BQ54" s="424"/>
      <c r="BR54" s="424"/>
      <c r="BS54" s="424"/>
      <c r="BT54" s="424"/>
      <c r="BU54" s="425"/>
      <c r="BV54" s="422">
        <f>BV70/BV34</f>
        <v>5501.669339628308</v>
      </c>
      <c r="BW54" s="422"/>
      <c r="BX54" s="422"/>
      <c r="BY54" s="422"/>
      <c r="BZ54" s="422"/>
      <c r="CA54" s="422"/>
      <c r="CB54" s="422"/>
      <c r="CC54" s="422"/>
      <c r="CD54" s="422"/>
      <c r="CE54" s="422"/>
      <c r="CF54" s="422"/>
      <c r="CG54" s="422"/>
      <c r="CH54" s="422"/>
      <c r="CI54" s="422"/>
      <c r="CJ54" s="422"/>
      <c r="CK54" s="422"/>
      <c r="CL54" s="422">
        <f>CL70/CL34</f>
        <v>5785.025659098547</v>
      </c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2"/>
      <c r="CZ54" s="422"/>
      <c r="DA54" s="422"/>
    </row>
    <row r="55" spans="1:105" s="31" customFormat="1" ht="29.25" customHeight="1">
      <c r="A55" s="402" t="s">
        <v>65</v>
      </c>
      <c r="B55" s="402"/>
      <c r="C55" s="402"/>
      <c r="D55" s="402"/>
      <c r="E55" s="402"/>
      <c r="F55" s="402"/>
      <c r="G55" s="402"/>
      <c r="H55" s="402"/>
      <c r="I55" s="402"/>
      <c r="J55" s="30"/>
      <c r="K55" s="419" t="s">
        <v>23</v>
      </c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19"/>
      <c r="AI55" s="419"/>
      <c r="AJ55" s="419"/>
      <c r="AK55" s="419"/>
      <c r="AL55" s="419"/>
      <c r="AM55" s="419"/>
      <c r="AN55" s="419"/>
      <c r="AO55" s="419"/>
      <c r="AP55" s="419"/>
      <c r="AQ55" s="419"/>
      <c r="AR55" s="419"/>
      <c r="AS55" s="419"/>
      <c r="AT55" s="419"/>
      <c r="AU55" s="419"/>
      <c r="AV55" s="419"/>
      <c r="AW55" s="419"/>
      <c r="AX55" s="419"/>
      <c r="AY55" s="419"/>
      <c r="AZ55" s="419"/>
      <c r="BA55" s="419"/>
      <c r="BB55" s="419"/>
      <c r="BC55" s="419"/>
      <c r="BD55" s="419"/>
      <c r="BE55" s="419"/>
      <c r="BF55" s="420"/>
      <c r="BG55" s="423" t="s">
        <v>64</v>
      </c>
      <c r="BH55" s="424"/>
      <c r="BI55" s="424"/>
      <c r="BJ55" s="424"/>
      <c r="BK55" s="424"/>
      <c r="BL55" s="424"/>
      <c r="BM55" s="424"/>
      <c r="BN55" s="424"/>
      <c r="BO55" s="424"/>
      <c r="BP55" s="424"/>
      <c r="BQ55" s="424"/>
      <c r="BR55" s="424"/>
      <c r="BS55" s="424"/>
      <c r="BT55" s="424"/>
      <c r="BU55" s="425"/>
      <c r="BV55" s="410">
        <v>5357.5</v>
      </c>
      <c r="BW55" s="410"/>
      <c r="BX55" s="410"/>
      <c r="BY55" s="410"/>
      <c r="BZ55" s="410"/>
      <c r="CA55" s="410"/>
      <c r="CB55" s="410"/>
      <c r="CC55" s="410"/>
      <c r="CD55" s="410"/>
      <c r="CE55" s="410"/>
      <c r="CF55" s="410"/>
      <c r="CG55" s="410"/>
      <c r="CH55" s="410"/>
      <c r="CI55" s="410"/>
      <c r="CJ55" s="410"/>
      <c r="CK55" s="410"/>
      <c r="CL55" s="426">
        <f>BV55*1.05</f>
        <v>5625.375</v>
      </c>
      <c r="CM55" s="426"/>
      <c r="CN55" s="426"/>
      <c r="CO55" s="426"/>
      <c r="CP55" s="426"/>
      <c r="CQ55" s="426"/>
      <c r="CR55" s="426"/>
      <c r="CS55" s="426"/>
      <c r="CT55" s="426"/>
      <c r="CU55" s="426"/>
      <c r="CV55" s="426"/>
      <c r="CW55" s="426"/>
      <c r="CX55" s="426"/>
      <c r="CY55" s="426"/>
      <c r="CZ55" s="426"/>
      <c r="DA55" s="426"/>
    </row>
    <row r="56" spans="1:105" s="31" customFormat="1" ht="29.25" customHeight="1">
      <c r="A56" s="402" t="s">
        <v>66</v>
      </c>
      <c r="B56" s="402"/>
      <c r="C56" s="402"/>
      <c r="D56" s="402"/>
      <c r="E56" s="402"/>
      <c r="F56" s="402"/>
      <c r="G56" s="402"/>
      <c r="H56" s="402"/>
      <c r="I56" s="402"/>
      <c r="J56" s="30"/>
      <c r="K56" s="419" t="s">
        <v>25</v>
      </c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19"/>
      <c r="AJ56" s="419"/>
      <c r="AK56" s="419"/>
      <c r="AL56" s="419"/>
      <c r="AM56" s="419"/>
      <c r="AN56" s="419"/>
      <c r="AO56" s="419"/>
      <c r="AP56" s="419"/>
      <c r="AQ56" s="419"/>
      <c r="AR56" s="419"/>
      <c r="AS56" s="419"/>
      <c r="AT56" s="419"/>
      <c r="AU56" s="419"/>
      <c r="AV56" s="419"/>
      <c r="AW56" s="419"/>
      <c r="AX56" s="419"/>
      <c r="AY56" s="419"/>
      <c r="AZ56" s="419"/>
      <c r="BA56" s="419"/>
      <c r="BB56" s="419"/>
      <c r="BC56" s="419"/>
      <c r="BD56" s="419"/>
      <c r="BE56" s="419"/>
      <c r="BF56" s="420"/>
      <c r="BG56" s="423" t="s">
        <v>64</v>
      </c>
      <c r="BH56" s="424"/>
      <c r="BI56" s="424"/>
      <c r="BJ56" s="424"/>
      <c r="BK56" s="424"/>
      <c r="BL56" s="424"/>
      <c r="BM56" s="424"/>
      <c r="BN56" s="424"/>
      <c r="BO56" s="424"/>
      <c r="BP56" s="424"/>
      <c r="BQ56" s="424"/>
      <c r="BR56" s="424"/>
      <c r="BS56" s="424"/>
      <c r="BT56" s="424"/>
      <c r="BU56" s="425"/>
      <c r="BV56" s="426">
        <f>BV55*1.5</f>
        <v>8036.25</v>
      </c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6"/>
      <c r="CJ56" s="426"/>
      <c r="CK56" s="426"/>
      <c r="CL56" s="426">
        <f>BV56*1.05</f>
        <v>8438.0625</v>
      </c>
      <c r="CM56" s="426"/>
      <c r="CN56" s="426"/>
      <c r="CO56" s="426"/>
      <c r="CP56" s="426"/>
      <c r="CQ56" s="426"/>
      <c r="CR56" s="426"/>
      <c r="CS56" s="426"/>
      <c r="CT56" s="426"/>
      <c r="CU56" s="426"/>
      <c r="CV56" s="426"/>
      <c r="CW56" s="426"/>
      <c r="CX56" s="426"/>
      <c r="CY56" s="426"/>
      <c r="CZ56" s="426"/>
      <c r="DA56" s="426"/>
    </row>
    <row r="57" spans="1:105" s="31" customFormat="1" ht="29.25" customHeight="1" hidden="1">
      <c r="A57" s="402" t="s">
        <v>67</v>
      </c>
      <c r="B57" s="402"/>
      <c r="C57" s="402"/>
      <c r="D57" s="402"/>
      <c r="E57" s="402"/>
      <c r="F57" s="402"/>
      <c r="G57" s="402"/>
      <c r="H57" s="402"/>
      <c r="I57" s="402"/>
      <c r="J57" s="30"/>
      <c r="K57" s="419" t="s">
        <v>27</v>
      </c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20"/>
      <c r="BG57" s="423" t="s">
        <v>64</v>
      </c>
      <c r="BH57" s="424"/>
      <c r="BI57" s="424"/>
      <c r="BJ57" s="424"/>
      <c r="BK57" s="424"/>
      <c r="BL57" s="424"/>
      <c r="BM57" s="424"/>
      <c r="BN57" s="424"/>
      <c r="BO57" s="424"/>
      <c r="BP57" s="424"/>
      <c r="BQ57" s="424"/>
      <c r="BR57" s="424"/>
      <c r="BS57" s="424"/>
      <c r="BT57" s="424"/>
      <c r="BU57" s="425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0"/>
      <c r="CH57" s="410"/>
      <c r="CI57" s="410"/>
      <c r="CJ57" s="410"/>
      <c r="CK57" s="410"/>
      <c r="CL57" s="410"/>
      <c r="CM57" s="410"/>
      <c r="CN57" s="410"/>
      <c r="CO57" s="410"/>
      <c r="CP57" s="410"/>
      <c r="CQ57" s="410"/>
      <c r="CR57" s="410"/>
      <c r="CS57" s="410"/>
      <c r="CT57" s="410"/>
      <c r="CU57" s="410"/>
      <c r="CV57" s="410"/>
      <c r="CW57" s="410"/>
      <c r="CX57" s="410"/>
      <c r="CY57" s="410"/>
      <c r="CZ57" s="410"/>
      <c r="DA57" s="410"/>
    </row>
    <row r="58" spans="1:105" s="31" customFormat="1" ht="15" hidden="1">
      <c r="A58" s="402" t="s">
        <v>68</v>
      </c>
      <c r="B58" s="402"/>
      <c r="C58" s="402"/>
      <c r="D58" s="402"/>
      <c r="E58" s="402"/>
      <c r="F58" s="402"/>
      <c r="G58" s="402"/>
      <c r="H58" s="402"/>
      <c r="I58" s="402"/>
      <c r="J58" s="30"/>
      <c r="K58" s="406" t="s">
        <v>29</v>
      </c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406"/>
      <c r="AT58" s="406"/>
      <c r="AU58" s="406"/>
      <c r="AV58" s="406"/>
      <c r="AW58" s="406"/>
      <c r="AX58" s="406"/>
      <c r="AY58" s="406"/>
      <c r="AZ58" s="406"/>
      <c r="BA58" s="406"/>
      <c r="BB58" s="406"/>
      <c r="BC58" s="406"/>
      <c r="BD58" s="406"/>
      <c r="BE58" s="406"/>
      <c r="BF58" s="407"/>
      <c r="BG58" s="292" t="s">
        <v>61</v>
      </c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0"/>
      <c r="CX58" s="410"/>
      <c r="CY58" s="410"/>
      <c r="CZ58" s="410"/>
      <c r="DA58" s="410"/>
    </row>
    <row r="59" spans="1:105" s="31" customFormat="1" ht="15" hidden="1">
      <c r="A59" s="402" t="s">
        <v>69</v>
      </c>
      <c r="B59" s="402"/>
      <c r="C59" s="402"/>
      <c r="D59" s="402"/>
      <c r="E59" s="402"/>
      <c r="F59" s="402"/>
      <c r="G59" s="402"/>
      <c r="H59" s="402"/>
      <c r="I59" s="402"/>
      <c r="J59" s="30"/>
      <c r="K59" s="403" t="s">
        <v>70</v>
      </c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4"/>
      <c r="BG59" s="292" t="s">
        <v>71</v>
      </c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0"/>
      <c r="CG59" s="410"/>
      <c r="CH59" s="410"/>
      <c r="CI59" s="410"/>
      <c r="CJ59" s="410"/>
      <c r="CK59" s="410"/>
      <c r="CL59" s="410"/>
      <c r="CM59" s="410"/>
      <c r="CN59" s="410"/>
      <c r="CO59" s="410"/>
      <c r="CP59" s="410"/>
      <c r="CQ59" s="410"/>
      <c r="CR59" s="410"/>
      <c r="CS59" s="410"/>
      <c r="CT59" s="410"/>
      <c r="CU59" s="410"/>
      <c r="CV59" s="410"/>
      <c r="CW59" s="410"/>
      <c r="CX59" s="410"/>
      <c r="CY59" s="410"/>
      <c r="CZ59" s="410"/>
      <c r="DA59" s="410"/>
    </row>
    <row r="60" spans="1:105" s="31" customFormat="1" ht="15" hidden="1">
      <c r="A60" s="402" t="s">
        <v>72</v>
      </c>
      <c r="B60" s="402"/>
      <c r="C60" s="402"/>
      <c r="D60" s="402"/>
      <c r="E60" s="402"/>
      <c r="F60" s="402"/>
      <c r="G60" s="402"/>
      <c r="H60" s="402"/>
      <c r="I60" s="402"/>
      <c r="J60" s="30"/>
      <c r="K60" s="406" t="s">
        <v>18</v>
      </c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6"/>
      <c r="AT60" s="406"/>
      <c r="AU60" s="406"/>
      <c r="AV60" s="406"/>
      <c r="AW60" s="406"/>
      <c r="AX60" s="406"/>
      <c r="AY60" s="406"/>
      <c r="AZ60" s="406"/>
      <c r="BA60" s="406"/>
      <c r="BB60" s="406"/>
      <c r="BC60" s="406"/>
      <c r="BD60" s="406"/>
      <c r="BE60" s="406"/>
      <c r="BF60" s="407"/>
      <c r="BG60" s="292" t="s">
        <v>71</v>
      </c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0"/>
      <c r="CQ60" s="410"/>
      <c r="CR60" s="410"/>
      <c r="CS60" s="410"/>
      <c r="CT60" s="410"/>
      <c r="CU60" s="410"/>
      <c r="CV60" s="410"/>
      <c r="CW60" s="410"/>
      <c r="CX60" s="410"/>
      <c r="CY60" s="410"/>
      <c r="CZ60" s="410"/>
      <c r="DA60" s="410"/>
    </row>
    <row r="61" spans="1:105" s="31" customFormat="1" ht="15" hidden="1">
      <c r="A61" s="402"/>
      <c r="B61" s="402"/>
      <c r="C61" s="402"/>
      <c r="D61" s="402"/>
      <c r="E61" s="402"/>
      <c r="F61" s="402"/>
      <c r="G61" s="402"/>
      <c r="H61" s="402"/>
      <c r="I61" s="402"/>
      <c r="J61" s="30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4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410"/>
      <c r="BW61" s="410"/>
      <c r="BX61" s="410"/>
      <c r="BY61" s="410"/>
      <c r="BZ61" s="410"/>
      <c r="CA61" s="410"/>
      <c r="CB61" s="410"/>
      <c r="CC61" s="410"/>
      <c r="CD61" s="410"/>
      <c r="CE61" s="410"/>
      <c r="CF61" s="410"/>
      <c r="CG61" s="410"/>
      <c r="CH61" s="410"/>
      <c r="CI61" s="410"/>
      <c r="CJ61" s="410"/>
      <c r="CK61" s="410"/>
      <c r="CL61" s="410"/>
      <c r="CM61" s="410"/>
      <c r="CN61" s="410"/>
      <c r="CO61" s="410"/>
      <c r="CP61" s="410"/>
      <c r="CQ61" s="410"/>
      <c r="CR61" s="410"/>
      <c r="CS61" s="410"/>
      <c r="CT61" s="410"/>
      <c r="CU61" s="410"/>
      <c r="CV61" s="410"/>
      <c r="CW61" s="410"/>
      <c r="CX61" s="410"/>
      <c r="CY61" s="410"/>
      <c r="CZ61" s="410"/>
      <c r="DA61" s="410"/>
    </row>
    <row r="62" spans="1:105" s="31" customFormat="1" ht="15" hidden="1">
      <c r="A62" s="402" t="s">
        <v>73</v>
      </c>
      <c r="B62" s="402"/>
      <c r="C62" s="402"/>
      <c r="D62" s="402"/>
      <c r="E62" s="402"/>
      <c r="F62" s="402"/>
      <c r="G62" s="402"/>
      <c r="H62" s="402"/>
      <c r="I62" s="402"/>
      <c r="J62" s="30"/>
      <c r="K62" s="406" t="s">
        <v>19</v>
      </c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7"/>
      <c r="BG62" s="292" t="s">
        <v>71</v>
      </c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410"/>
      <c r="BW62" s="410"/>
      <c r="BX62" s="410"/>
      <c r="BY62" s="410"/>
      <c r="BZ62" s="410"/>
      <c r="CA62" s="410"/>
      <c r="CB62" s="410"/>
      <c r="CC62" s="410"/>
      <c r="CD62" s="410"/>
      <c r="CE62" s="410"/>
      <c r="CF62" s="410"/>
      <c r="CG62" s="410"/>
      <c r="CH62" s="410"/>
      <c r="CI62" s="410"/>
      <c r="CJ62" s="410"/>
      <c r="CK62" s="410"/>
      <c r="CL62" s="410"/>
      <c r="CM62" s="410"/>
      <c r="CN62" s="410"/>
      <c r="CO62" s="410"/>
      <c r="CP62" s="410"/>
      <c r="CQ62" s="410"/>
      <c r="CR62" s="410"/>
      <c r="CS62" s="410"/>
      <c r="CT62" s="410"/>
      <c r="CU62" s="410"/>
      <c r="CV62" s="410"/>
      <c r="CW62" s="410"/>
      <c r="CX62" s="410"/>
      <c r="CY62" s="410"/>
      <c r="CZ62" s="410"/>
      <c r="DA62" s="410"/>
    </row>
    <row r="63" spans="1:105" s="31" customFormat="1" ht="15" hidden="1">
      <c r="A63" s="402" t="s">
        <v>74</v>
      </c>
      <c r="B63" s="402"/>
      <c r="C63" s="402"/>
      <c r="D63" s="402"/>
      <c r="E63" s="402"/>
      <c r="F63" s="402"/>
      <c r="G63" s="402"/>
      <c r="H63" s="402"/>
      <c r="I63" s="402"/>
      <c r="J63" s="30"/>
      <c r="K63" s="406" t="s">
        <v>21</v>
      </c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7"/>
      <c r="BG63" s="292" t="s">
        <v>71</v>
      </c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410"/>
      <c r="BW63" s="410"/>
      <c r="BX63" s="410"/>
      <c r="BY63" s="410"/>
      <c r="BZ63" s="410"/>
      <c r="CA63" s="410"/>
      <c r="CB63" s="410"/>
      <c r="CC63" s="410"/>
      <c r="CD63" s="410"/>
      <c r="CE63" s="410"/>
      <c r="CF63" s="410"/>
      <c r="CG63" s="410"/>
      <c r="CH63" s="410"/>
      <c r="CI63" s="410"/>
      <c r="CJ63" s="410"/>
      <c r="CK63" s="410"/>
      <c r="CL63" s="410"/>
      <c r="CM63" s="410"/>
      <c r="CN63" s="410"/>
      <c r="CO63" s="410"/>
      <c r="CP63" s="410"/>
      <c r="CQ63" s="410"/>
      <c r="CR63" s="410"/>
      <c r="CS63" s="410"/>
      <c r="CT63" s="410"/>
      <c r="CU63" s="410"/>
      <c r="CV63" s="410"/>
      <c r="CW63" s="410"/>
      <c r="CX63" s="410"/>
      <c r="CY63" s="410"/>
      <c r="CZ63" s="410"/>
      <c r="DA63" s="410"/>
    </row>
    <row r="64" spans="1:105" s="31" customFormat="1" ht="15" hidden="1">
      <c r="A64" s="402" t="s">
        <v>75</v>
      </c>
      <c r="B64" s="402"/>
      <c r="C64" s="402"/>
      <c r="D64" s="402"/>
      <c r="E64" s="402"/>
      <c r="F64" s="402"/>
      <c r="G64" s="402"/>
      <c r="H64" s="402"/>
      <c r="I64" s="402"/>
      <c r="J64" s="30"/>
      <c r="K64" s="419" t="s">
        <v>23</v>
      </c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  <c r="AA64" s="419"/>
      <c r="AB64" s="419"/>
      <c r="AC64" s="419"/>
      <c r="AD64" s="419"/>
      <c r="AE64" s="419"/>
      <c r="AF64" s="419"/>
      <c r="AG64" s="419"/>
      <c r="AH64" s="419"/>
      <c r="AI64" s="419"/>
      <c r="AJ64" s="419"/>
      <c r="AK64" s="419"/>
      <c r="AL64" s="419"/>
      <c r="AM64" s="419"/>
      <c r="AN64" s="419"/>
      <c r="AO64" s="419"/>
      <c r="AP64" s="419"/>
      <c r="AQ64" s="419"/>
      <c r="AR64" s="419"/>
      <c r="AS64" s="419"/>
      <c r="AT64" s="419"/>
      <c r="AU64" s="419"/>
      <c r="AV64" s="419"/>
      <c r="AW64" s="419"/>
      <c r="AX64" s="419"/>
      <c r="AY64" s="419"/>
      <c r="AZ64" s="419"/>
      <c r="BA64" s="419"/>
      <c r="BB64" s="419"/>
      <c r="BC64" s="419"/>
      <c r="BD64" s="419"/>
      <c r="BE64" s="419"/>
      <c r="BF64" s="420"/>
      <c r="BG64" s="292" t="s">
        <v>71</v>
      </c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410"/>
      <c r="BW64" s="410"/>
      <c r="BX64" s="410"/>
      <c r="BY64" s="410"/>
      <c r="BZ64" s="410"/>
      <c r="CA64" s="410"/>
      <c r="CB64" s="410"/>
      <c r="CC64" s="410"/>
      <c r="CD64" s="410"/>
      <c r="CE64" s="410"/>
      <c r="CF64" s="410"/>
      <c r="CG64" s="410"/>
      <c r="CH64" s="410"/>
      <c r="CI64" s="410"/>
      <c r="CJ64" s="410"/>
      <c r="CK64" s="410"/>
      <c r="CL64" s="410"/>
      <c r="CM64" s="410"/>
      <c r="CN64" s="410"/>
      <c r="CO64" s="410"/>
      <c r="CP64" s="410"/>
      <c r="CQ64" s="410"/>
      <c r="CR64" s="410"/>
      <c r="CS64" s="410"/>
      <c r="CT64" s="410"/>
      <c r="CU64" s="410"/>
      <c r="CV64" s="410"/>
      <c r="CW64" s="410"/>
      <c r="CX64" s="410"/>
      <c r="CY64" s="410"/>
      <c r="CZ64" s="410"/>
      <c r="DA64" s="410"/>
    </row>
    <row r="65" spans="1:105" s="31" customFormat="1" ht="15" hidden="1">
      <c r="A65" s="402" t="s">
        <v>76</v>
      </c>
      <c r="B65" s="402"/>
      <c r="C65" s="402"/>
      <c r="D65" s="402"/>
      <c r="E65" s="402"/>
      <c r="F65" s="402"/>
      <c r="G65" s="402"/>
      <c r="H65" s="402"/>
      <c r="I65" s="402"/>
      <c r="J65" s="30"/>
      <c r="K65" s="419" t="s">
        <v>25</v>
      </c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19"/>
      <c r="BF65" s="420"/>
      <c r="BG65" s="292" t="s">
        <v>71</v>
      </c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410"/>
      <c r="BW65" s="410"/>
      <c r="BX65" s="410"/>
      <c r="BY65" s="410"/>
      <c r="BZ65" s="410"/>
      <c r="CA65" s="410"/>
      <c r="CB65" s="410"/>
      <c r="CC65" s="410"/>
      <c r="CD65" s="410"/>
      <c r="CE65" s="410"/>
      <c r="CF65" s="410"/>
      <c r="CG65" s="410"/>
      <c r="CH65" s="410"/>
      <c r="CI65" s="410"/>
      <c r="CJ65" s="410"/>
      <c r="CK65" s="410"/>
      <c r="CL65" s="410"/>
      <c r="CM65" s="410"/>
      <c r="CN65" s="410"/>
      <c r="CO65" s="410"/>
      <c r="CP65" s="410"/>
      <c r="CQ65" s="410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</row>
    <row r="66" spans="1:105" s="31" customFormat="1" ht="15" hidden="1">
      <c r="A66" s="402" t="s">
        <v>77</v>
      </c>
      <c r="B66" s="402"/>
      <c r="C66" s="402"/>
      <c r="D66" s="402"/>
      <c r="E66" s="402"/>
      <c r="F66" s="402"/>
      <c r="G66" s="402"/>
      <c r="H66" s="402"/>
      <c r="I66" s="402"/>
      <c r="J66" s="30"/>
      <c r="K66" s="419" t="s">
        <v>27</v>
      </c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  <c r="AC66" s="419"/>
      <c r="AD66" s="419"/>
      <c r="AE66" s="419"/>
      <c r="AF66" s="419"/>
      <c r="AG66" s="419"/>
      <c r="AH66" s="419"/>
      <c r="AI66" s="419"/>
      <c r="AJ66" s="419"/>
      <c r="AK66" s="419"/>
      <c r="AL66" s="419"/>
      <c r="AM66" s="419"/>
      <c r="AN66" s="419"/>
      <c r="AO66" s="419"/>
      <c r="AP66" s="419"/>
      <c r="AQ66" s="419"/>
      <c r="AR66" s="419"/>
      <c r="AS66" s="419"/>
      <c r="AT66" s="419"/>
      <c r="AU66" s="419"/>
      <c r="AV66" s="419"/>
      <c r="AW66" s="419"/>
      <c r="AX66" s="419"/>
      <c r="AY66" s="419"/>
      <c r="AZ66" s="419"/>
      <c r="BA66" s="419"/>
      <c r="BB66" s="419"/>
      <c r="BC66" s="419"/>
      <c r="BD66" s="419"/>
      <c r="BE66" s="419"/>
      <c r="BF66" s="420"/>
      <c r="BG66" s="292" t="s">
        <v>71</v>
      </c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410"/>
      <c r="BW66" s="410"/>
      <c r="BX66" s="410"/>
      <c r="BY66" s="410"/>
      <c r="BZ66" s="410"/>
      <c r="CA66" s="410"/>
      <c r="CB66" s="410"/>
      <c r="CC66" s="410"/>
      <c r="CD66" s="410"/>
      <c r="CE66" s="410"/>
      <c r="CF66" s="410"/>
      <c r="CG66" s="410"/>
      <c r="CH66" s="410"/>
      <c r="CI66" s="410"/>
      <c r="CJ66" s="410"/>
      <c r="CK66" s="410"/>
      <c r="CL66" s="410"/>
      <c r="CM66" s="410"/>
      <c r="CN66" s="410"/>
      <c r="CO66" s="410"/>
      <c r="CP66" s="410"/>
      <c r="CQ66" s="410"/>
      <c r="CR66" s="410"/>
      <c r="CS66" s="410"/>
      <c r="CT66" s="410"/>
      <c r="CU66" s="410"/>
      <c r="CV66" s="410"/>
      <c r="CW66" s="410"/>
      <c r="CX66" s="410"/>
      <c r="CY66" s="410"/>
      <c r="CZ66" s="410"/>
      <c r="DA66" s="410"/>
    </row>
    <row r="67" spans="1:105" s="31" customFormat="1" ht="15" hidden="1">
      <c r="A67" s="402" t="s">
        <v>78</v>
      </c>
      <c r="B67" s="402"/>
      <c r="C67" s="402"/>
      <c r="D67" s="402"/>
      <c r="E67" s="402"/>
      <c r="F67" s="402"/>
      <c r="G67" s="402"/>
      <c r="H67" s="402"/>
      <c r="I67" s="402"/>
      <c r="J67" s="30"/>
      <c r="K67" s="406" t="s">
        <v>29</v>
      </c>
      <c r="L67" s="406"/>
      <c r="M67" s="406"/>
      <c r="N67" s="406"/>
      <c r="O67" s="406"/>
      <c r="P67" s="406"/>
      <c r="Q67" s="406"/>
      <c r="R67" s="406"/>
      <c r="S67" s="406"/>
      <c r="T67" s="406"/>
      <c r="U67" s="406"/>
      <c r="V67" s="406"/>
      <c r="W67" s="406"/>
      <c r="X67" s="406"/>
      <c r="Y67" s="406"/>
      <c r="Z67" s="406"/>
      <c r="AA67" s="406"/>
      <c r="AB67" s="406"/>
      <c r="AC67" s="406"/>
      <c r="AD67" s="406"/>
      <c r="AE67" s="406"/>
      <c r="AF67" s="406"/>
      <c r="AG67" s="406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406"/>
      <c r="AT67" s="406"/>
      <c r="AU67" s="406"/>
      <c r="AV67" s="406"/>
      <c r="AW67" s="406"/>
      <c r="AX67" s="406"/>
      <c r="AY67" s="406"/>
      <c r="AZ67" s="406"/>
      <c r="BA67" s="406"/>
      <c r="BB67" s="406"/>
      <c r="BC67" s="406"/>
      <c r="BD67" s="406"/>
      <c r="BE67" s="406"/>
      <c r="BF67" s="407"/>
      <c r="BG67" s="292" t="s">
        <v>71</v>
      </c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410"/>
      <c r="BW67" s="410"/>
      <c r="BX67" s="410"/>
      <c r="BY67" s="410"/>
      <c r="BZ67" s="410"/>
      <c r="CA67" s="410"/>
      <c r="CB67" s="410"/>
      <c r="CC67" s="410"/>
      <c r="CD67" s="410"/>
      <c r="CE67" s="410"/>
      <c r="CF67" s="410"/>
      <c r="CG67" s="410"/>
      <c r="CH67" s="410"/>
      <c r="CI67" s="410"/>
      <c r="CJ67" s="410"/>
      <c r="CK67" s="410"/>
      <c r="CL67" s="410"/>
      <c r="CM67" s="410"/>
      <c r="CN67" s="410"/>
      <c r="CO67" s="410"/>
      <c r="CP67" s="410"/>
      <c r="CQ67" s="410"/>
      <c r="CR67" s="410"/>
      <c r="CS67" s="410"/>
      <c r="CT67" s="410"/>
      <c r="CU67" s="410"/>
      <c r="CV67" s="410"/>
      <c r="CW67" s="410"/>
      <c r="CX67" s="410"/>
      <c r="CY67" s="410"/>
      <c r="CZ67" s="410"/>
      <c r="DA67" s="410"/>
    </row>
    <row r="68" spans="1:105" s="31" customFormat="1" ht="15" hidden="1">
      <c r="A68" s="402" t="s">
        <v>79</v>
      </c>
      <c r="B68" s="402"/>
      <c r="C68" s="402"/>
      <c r="D68" s="402"/>
      <c r="E68" s="402"/>
      <c r="F68" s="402"/>
      <c r="G68" s="402"/>
      <c r="H68" s="402"/>
      <c r="I68" s="402"/>
      <c r="J68" s="30"/>
      <c r="K68" s="406" t="s">
        <v>943</v>
      </c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6"/>
      <c r="AW68" s="406"/>
      <c r="AX68" s="406"/>
      <c r="AY68" s="406"/>
      <c r="AZ68" s="406"/>
      <c r="BA68" s="406"/>
      <c r="BB68" s="406"/>
      <c r="BC68" s="406"/>
      <c r="BD68" s="406"/>
      <c r="BE68" s="406"/>
      <c r="BF68" s="407"/>
      <c r="BG68" s="292" t="s">
        <v>71</v>
      </c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410"/>
      <c r="BW68" s="410"/>
      <c r="BX68" s="410"/>
      <c r="BY68" s="410"/>
      <c r="BZ68" s="410"/>
      <c r="CA68" s="410"/>
      <c r="CB68" s="410"/>
      <c r="CC68" s="410"/>
      <c r="CD68" s="410"/>
      <c r="CE68" s="410"/>
      <c r="CF68" s="410"/>
      <c r="CG68" s="410"/>
      <c r="CH68" s="410"/>
      <c r="CI68" s="410"/>
      <c r="CJ68" s="410"/>
      <c r="CK68" s="410"/>
      <c r="CL68" s="410"/>
      <c r="CM68" s="410"/>
      <c r="CN68" s="410"/>
      <c r="CO68" s="410"/>
      <c r="CP68" s="410"/>
      <c r="CQ68" s="410"/>
      <c r="CR68" s="410"/>
      <c r="CS68" s="410"/>
      <c r="CT68" s="410"/>
      <c r="CU68" s="410"/>
      <c r="CV68" s="410"/>
      <c r="CW68" s="410"/>
      <c r="CX68" s="410"/>
      <c r="CY68" s="410"/>
      <c r="CZ68" s="410"/>
      <c r="DA68" s="410"/>
    </row>
    <row r="69" spans="1:105" s="31" customFormat="1" ht="18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30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19"/>
      <c r="AW69" s="419"/>
      <c r="AX69" s="419"/>
      <c r="AY69" s="419"/>
      <c r="AZ69" s="419"/>
      <c r="BA69" s="419"/>
      <c r="BB69" s="419"/>
      <c r="BC69" s="419"/>
      <c r="BD69" s="419"/>
      <c r="BE69" s="419"/>
      <c r="BF69" s="420"/>
      <c r="BG69" s="423"/>
      <c r="BH69" s="424"/>
      <c r="BI69" s="424"/>
      <c r="BJ69" s="424"/>
      <c r="BK69" s="424"/>
      <c r="BL69" s="424"/>
      <c r="BM69" s="424"/>
      <c r="BN69" s="424"/>
      <c r="BO69" s="424"/>
      <c r="BP69" s="424"/>
      <c r="BQ69" s="424"/>
      <c r="BR69" s="424"/>
      <c r="BS69" s="424"/>
      <c r="BT69" s="424"/>
      <c r="BU69" s="425"/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I69" s="426"/>
      <c r="CJ69" s="426"/>
      <c r="CK69" s="426"/>
      <c r="CL69" s="426"/>
      <c r="CM69" s="426"/>
      <c r="CN69" s="426"/>
      <c r="CO69" s="426"/>
      <c r="CP69" s="426"/>
      <c r="CQ69" s="426"/>
      <c r="CR69" s="426"/>
      <c r="CS69" s="426"/>
      <c r="CT69" s="426"/>
      <c r="CU69" s="426"/>
      <c r="CV69" s="426"/>
      <c r="CW69" s="426"/>
      <c r="CX69" s="426"/>
      <c r="CY69" s="426"/>
      <c r="CZ69" s="426"/>
      <c r="DA69" s="426"/>
    </row>
    <row r="70" spans="1:105" s="31" customFormat="1" ht="44.25" customHeight="1">
      <c r="A70" s="402" t="s">
        <v>80</v>
      </c>
      <c r="B70" s="402"/>
      <c r="C70" s="402"/>
      <c r="D70" s="402"/>
      <c r="E70" s="402"/>
      <c r="F70" s="402"/>
      <c r="G70" s="402"/>
      <c r="H70" s="402"/>
      <c r="I70" s="402"/>
      <c r="J70" s="30"/>
      <c r="K70" s="403" t="s">
        <v>81</v>
      </c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403"/>
      <c r="AR70" s="403"/>
      <c r="AS70" s="403"/>
      <c r="AT70" s="403"/>
      <c r="AU70" s="403"/>
      <c r="AV70" s="403"/>
      <c r="AW70" s="403"/>
      <c r="AX70" s="403"/>
      <c r="AY70" s="403"/>
      <c r="AZ70" s="403"/>
      <c r="BA70" s="403"/>
      <c r="BB70" s="403"/>
      <c r="BC70" s="403"/>
      <c r="BD70" s="403"/>
      <c r="BE70" s="403"/>
      <c r="BF70" s="404"/>
      <c r="BG70" s="292" t="s">
        <v>71</v>
      </c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426">
        <f>BV74</f>
        <v>11155.544477564103</v>
      </c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426"/>
      <c r="CL70" s="426">
        <f>CL74</f>
        <v>11122.260665384616</v>
      </c>
      <c r="CM70" s="426"/>
      <c r="CN70" s="426"/>
      <c r="CO70" s="426"/>
      <c r="CP70" s="426"/>
      <c r="CQ70" s="426"/>
      <c r="CR70" s="426"/>
      <c r="CS70" s="426"/>
      <c r="CT70" s="426"/>
      <c r="CU70" s="426"/>
      <c r="CV70" s="426"/>
      <c r="CW70" s="426"/>
      <c r="CX70" s="426"/>
      <c r="CY70" s="426"/>
      <c r="CZ70" s="426"/>
      <c r="DA70" s="426"/>
    </row>
    <row r="71" spans="1:105" s="31" customFormat="1" ht="15" customHeight="1" hidden="1">
      <c r="A71" s="402" t="s">
        <v>82</v>
      </c>
      <c r="B71" s="402"/>
      <c r="C71" s="402"/>
      <c r="D71" s="402"/>
      <c r="E71" s="402"/>
      <c r="F71" s="402"/>
      <c r="G71" s="402"/>
      <c r="H71" s="402"/>
      <c r="I71" s="402"/>
      <c r="J71" s="30"/>
      <c r="K71" s="406" t="s">
        <v>18</v>
      </c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6"/>
      <c r="AW71" s="406"/>
      <c r="AX71" s="406"/>
      <c r="AY71" s="406"/>
      <c r="AZ71" s="406"/>
      <c r="BA71" s="406"/>
      <c r="BB71" s="406"/>
      <c r="BC71" s="406"/>
      <c r="BD71" s="406"/>
      <c r="BE71" s="406"/>
      <c r="BF71" s="407"/>
      <c r="BG71" s="292" t="s">
        <v>71</v>
      </c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/>
      <c r="CX71" s="426"/>
      <c r="CY71" s="426"/>
      <c r="CZ71" s="426"/>
      <c r="DA71" s="426"/>
    </row>
    <row r="72" spans="1:105" s="31" customFormat="1" ht="15" customHeight="1" hidden="1">
      <c r="A72" s="402"/>
      <c r="B72" s="402"/>
      <c r="C72" s="402"/>
      <c r="D72" s="402"/>
      <c r="E72" s="402"/>
      <c r="F72" s="402"/>
      <c r="G72" s="402"/>
      <c r="H72" s="402"/>
      <c r="I72" s="402"/>
      <c r="J72" s="30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403"/>
      <c r="BA72" s="403"/>
      <c r="BB72" s="403"/>
      <c r="BC72" s="403"/>
      <c r="BD72" s="403"/>
      <c r="BE72" s="403"/>
      <c r="BF72" s="404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/>
      <c r="CU72" s="426"/>
      <c r="CV72" s="426"/>
      <c r="CW72" s="426"/>
      <c r="CX72" s="426"/>
      <c r="CY72" s="426"/>
      <c r="CZ72" s="426"/>
      <c r="DA72" s="426"/>
    </row>
    <row r="73" spans="1:105" s="31" customFormat="1" ht="15" customHeight="1" hidden="1">
      <c r="A73" s="402"/>
      <c r="B73" s="402"/>
      <c r="C73" s="402"/>
      <c r="D73" s="402"/>
      <c r="E73" s="402"/>
      <c r="F73" s="402"/>
      <c r="G73" s="402"/>
      <c r="H73" s="402"/>
      <c r="I73" s="402"/>
      <c r="J73" s="30"/>
      <c r="K73" s="406" t="s">
        <v>19</v>
      </c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6"/>
      <c r="AE73" s="406"/>
      <c r="AF73" s="406"/>
      <c r="AG73" s="406"/>
      <c r="AH73" s="406"/>
      <c r="AI73" s="406"/>
      <c r="AJ73" s="406"/>
      <c r="AK73" s="406"/>
      <c r="AL73" s="406"/>
      <c r="AM73" s="406"/>
      <c r="AN73" s="406"/>
      <c r="AO73" s="406"/>
      <c r="AP73" s="406"/>
      <c r="AQ73" s="406"/>
      <c r="AR73" s="406"/>
      <c r="AS73" s="406"/>
      <c r="AT73" s="406"/>
      <c r="AU73" s="406"/>
      <c r="AV73" s="406"/>
      <c r="AW73" s="406"/>
      <c r="AX73" s="406"/>
      <c r="AY73" s="406"/>
      <c r="AZ73" s="406"/>
      <c r="BA73" s="406"/>
      <c r="BB73" s="406"/>
      <c r="BC73" s="406"/>
      <c r="BD73" s="406"/>
      <c r="BE73" s="406"/>
      <c r="BF73" s="407"/>
      <c r="BG73" s="292" t="s">
        <v>71</v>
      </c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426"/>
      <c r="CJ73" s="426"/>
      <c r="CK73" s="426"/>
      <c r="CL73" s="426"/>
      <c r="CM73" s="426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/>
      <c r="CX73" s="426"/>
      <c r="CY73" s="426"/>
      <c r="CZ73" s="426"/>
      <c r="DA73" s="426"/>
    </row>
    <row r="74" spans="1:105" s="31" customFormat="1" ht="18.75" customHeight="1">
      <c r="A74" s="402" t="s">
        <v>83</v>
      </c>
      <c r="B74" s="402"/>
      <c r="C74" s="402"/>
      <c r="D74" s="402"/>
      <c r="E74" s="402"/>
      <c r="F74" s="402"/>
      <c r="G74" s="402"/>
      <c r="H74" s="402"/>
      <c r="I74" s="402"/>
      <c r="J74" s="30"/>
      <c r="K74" s="406" t="s">
        <v>21</v>
      </c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C74" s="406"/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406"/>
      <c r="AQ74" s="406"/>
      <c r="AR74" s="406"/>
      <c r="AS74" s="406"/>
      <c r="AT74" s="406"/>
      <c r="AU74" s="406"/>
      <c r="AV74" s="406"/>
      <c r="AW74" s="406"/>
      <c r="AX74" s="406"/>
      <c r="AY74" s="406"/>
      <c r="AZ74" s="406"/>
      <c r="BA74" s="406"/>
      <c r="BB74" s="406"/>
      <c r="BC74" s="406"/>
      <c r="BD74" s="406"/>
      <c r="BE74" s="406"/>
      <c r="BF74" s="407"/>
      <c r="BG74" s="292" t="s">
        <v>71</v>
      </c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426">
        <f>BV75+BV76</f>
        <v>11155.544477564103</v>
      </c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  <c r="CI74" s="426"/>
      <c r="CJ74" s="426"/>
      <c r="CK74" s="426"/>
      <c r="CL74" s="426">
        <f>CL75+CL76</f>
        <v>11122.260665384616</v>
      </c>
      <c r="CM74" s="426"/>
      <c r="CN74" s="426"/>
      <c r="CO74" s="426"/>
      <c r="CP74" s="426"/>
      <c r="CQ74" s="426"/>
      <c r="CR74" s="426"/>
      <c r="CS74" s="426"/>
      <c r="CT74" s="426"/>
      <c r="CU74" s="426"/>
      <c r="CV74" s="426"/>
      <c r="CW74" s="426"/>
      <c r="CX74" s="426"/>
      <c r="CY74" s="426"/>
      <c r="CZ74" s="426"/>
      <c r="DA74" s="426"/>
    </row>
    <row r="75" spans="1:105" s="31" customFormat="1" ht="17.25" customHeight="1">
      <c r="A75" s="402" t="s">
        <v>84</v>
      </c>
      <c r="B75" s="402"/>
      <c r="C75" s="402"/>
      <c r="D75" s="402"/>
      <c r="E75" s="402"/>
      <c r="F75" s="402"/>
      <c r="G75" s="402"/>
      <c r="H75" s="402"/>
      <c r="I75" s="402"/>
      <c r="J75" s="30"/>
      <c r="K75" s="419" t="s">
        <v>23</v>
      </c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9"/>
      <c r="AL75" s="419"/>
      <c r="AM75" s="419"/>
      <c r="AN75" s="419"/>
      <c r="AO75" s="419"/>
      <c r="AP75" s="419"/>
      <c r="AQ75" s="419"/>
      <c r="AR75" s="419"/>
      <c r="AS75" s="419"/>
      <c r="AT75" s="419"/>
      <c r="AU75" s="419"/>
      <c r="AV75" s="419"/>
      <c r="AW75" s="419"/>
      <c r="AX75" s="419"/>
      <c r="AY75" s="419"/>
      <c r="AZ75" s="419"/>
      <c r="BA75" s="419"/>
      <c r="BB75" s="419"/>
      <c r="BC75" s="419"/>
      <c r="BD75" s="419"/>
      <c r="BE75" s="419"/>
      <c r="BF75" s="420"/>
      <c r="BG75" s="292" t="s">
        <v>71</v>
      </c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426">
        <f>BV35*BV55</f>
        <v>10278.562939102565</v>
      </c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6">
        <f>CL35*CL55</f>
        <v>10201.43005</v>
      </c>
      <c r="CM75" s="426"/>
      <c r="CN75" s="426"/>
      <c r="CO75" s="426"/>
      <c r="CP75" s="426"/>
      <c r="CQ75" s="426"/>
      <c r="CR75" s="426"/>
      <c r="CS75" s="426"/>
      <c r="CT75" s="426"/>
      <c r="CU75" s="426"/>
      <c r="CV75" s="426"/>
      <c r="CW75" s="426"/>
      <c r="CX75" s="426"/>
      <c r="CY75" s="426"/>
      <c r="CZ75" s="426"/>
      <c r="DA75" s="426"/>
    </row>
    <row r="76" spans="1:105" s="31" customFormat="1" ht="18.75" customHeight="1">
      <c r="A76" s="402" t="s">
        <v>85</v>
      </c>
      <c r="B76" s="402"/>
      <c r="C76" s="402"/>
      <c r="D76" s="402"/>
      <c r="E76" s="402"/>
      <c r="F76" s="402"/>
      <c r="G76" s="402"/>
      <c r="H76" s="402"/>
      <c r="I76" s="402"/>
      <c r="J76" s="30"/>
      <c r="K76" s="419" t="s">
        <v>25</v>
      </c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9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19"/>
      <c r="AY76" s="419"/>
      <c r="AZ76" s="419"/>
      <c r="BA76" s="419"/>
      <c r="BB76" s="419"/>
      <c r="BC76" s="419"/>
      <c r="BD76" s="419"/>
      <c r="BE76" s="419"/>
      <c r="BF76" s="420"/>
      <c r="BG76" s="292" t="s">
        <v>71</v>
      </c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426">
        <f>BV36*BV56</f>
        <v>876.9815384615384</v>
      </c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6"/>
      <c r="CL76" s="426">
        <f>CL36*CL56</f>
        <v>920.8306153846153</v>
      </c>
      <c r="CM76" s="426"/>
      <c r="CN76" s="426"/>
      <c r="CO76" s="426"/>
      <c r="CP76" s="426"/>
      <c r="CQ76" s="426"/>
      <c r="CR76" s="426"/>
      <c r="CS76" s="426"/>
      <c r="CT76" s="426"/>
      <c r="CU76" s="426"/>
      <c r="CV76" s="426"/>
      <c r="CW76" s="426"/>
      <c r="CX76" s="426"/>
      <c r="CY76" s="426"/>
      <c r="CZ76" s="426"/>
      <c r="DA76" s="426"/>
    </row>
    <row r="77" spans="1:105" s="31" customFormat="1" ht="15" hidden="1">
      <c r="A77" s="402" t="s">
        <v>86</v>
      </c>
      <c r="B77" s="402"/>
      <c r="C77" s="402"/>
      <c r="D77" s="402"/>
      <c r="E77" s="402"/>
      <c r="F77" s="402"/>
      <c r="G77" s="402"/>
      <c r="H77" s="402"/>
      <c r="I77" s="402"/>
      <c r="J77" s="30"/>
      <c r="K77" s="419" t="s">
        <v>27</v>
      </c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20"/>
      <c r="BG77" s="292" t="s">
        <v>71</v>
      </c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410"/>
      <c r="BW77" s="410"/>
      <c r="BX77" s="410"/>
      <c r="BY77" s="410"/>
      <c r="BZ77" s="410"/>
      <c r="CA77" s="410"/>
      <c r="CB77" s="410"/>
      <c r="CC77" s="410"/>
      <c r="CD77" s="410"/>
      <c r="CE77" s="410"/>
      <c r="CF77" s="410"/>
      <c r="CG77" s="410"/>
      <c r="CH77" s="410"/>
      <c r="CI77" s="410"/>
      <c r="CJ77" s="410"/>
      <c r="CK77" s="410"/>
      <c r="CL77" s="410"/>
      <c r="CM77" s="410"/>
      <c r="CN77" s="410"/>
      <c r="CO77" s="410"/>
      <c r="CP77" s="410"/>
      <c r="CQ77" s="410"/>
      <c r="CR77" s="410"/>
      <c r="CS77" s="410"/>
      <c r="CT77" s="410"/>
      <c r="CU77" s="410"/>
      <c r="CV77" s="410"/>
      <c r="CW77" s="410"/>
      <c r="CX77" s="410"/>
      <c r="CY77" s="410"/>
      <c r="CZ77" s="410"/>
      <c r="DA77" s="410"/>
    </row>
    <row r="78" spans="1:105" s="31" customFormat="1" ht="15" hidden="1">
      <c r="A78" s="402" t="s">
        <v>87</v>
      </c>
      <c r="B78" s="402"/>
      <c r="C78" s="402"/>
      <c r="D78" s="402"/>
      <c r="E78" s="402"/>
      <c r="F78" s="402"/>
      <c r="G78" s="402"/>
      <c r="H78" s="402"/>
      <c r="I78" s="402"/>
      <c r="J78" s="30"/>
      <c r="K78" s="406" t="s">
        <v>29</v>
      </c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  <c r="BC78" s="406"/>
      <c r="BD78" s="406"/>
      <c r="BE78" s="406"/>
      <c r="BF78" s="407"/>
      <c r="BG78" s="292" t="s">
        <v>71</v>
      </c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410"/>
      <c r="BW78" s="410"/>
      <c r="BX78" s="410"/>
      <c r="BY78" s="410"/>
      <c r="BZ78" s="410"/>
      <c r="CA78" s="410"/>
      <c r="CB78" s="410"/>
      <c r="CC78" s="410"/>
      <c r="CD78" s="410"/>
      <c r="CE78" s="410"/>
      <c r="CF78" s="410"/>
      <c r="CG78" s="410"/>
      <c r="CH78" s="410"/>
      <c r="CI78" s="410"/>
      <c r="CJ78" s="410"/>
      <c r="CK78" s="410"/>
      <c r="CL78" s="410"/>
      <c r="CM78" s="410"/>
      <c r="CN78" s="410"/>
      <c r="CO78" s="410"/>
      <c r="CP78" s="410"/>
      <c r="CQ78" s="410"/>
      <c r="CR78" s="410"/>
      <c r="CS78" s="410"/>
      <c r="CT78" s="410"/>
      <c r="CU78" s="410"/>
      <c r="CV78" s="410"/>
      <c r="CW78" s="410"/>
      <c r="CX78" s="410"/>
      <c r="CY78" s="410"/>
      <c r="CZ78" s="410"/>
      <c r="DA78" s="410"/>
    </row>
    <row r="79" spans="1:105" s="31" customFormat="1" ht="29.25" customHeight="1" hidden="1">
      <c r="A79" s="402" t="s">
        <v>88</v>
      </c>
      <c r="B79" s="402"/>
      <c r="C79" s="402"/>
      <c r="D79" s="402"/>
      <c r="E79" s="402"/>
      <c r="F79" s="402"/>
      <c r="G79" s="402"/>
      <c r="H79" s="402"/>
      <c r="I79" s="402"/>
      <c r="J79" s="30"/>
      <c r="K79" s="403" t="s">
        <v>89</v>
      </c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  <c r="AQ79" s="403"/>
      <c r="AR79" s="403"/>
      <c r="AS79" s="403"/>
      <c r="AT79" s="403"/>
      <c r="AU79" s="403"/>
      <c r="AV79" s="403"/>
      <c r="AW79" s="403"/>
      <c r="AX79" s="403"/>
      <c r="AY79" s="403"/>
      <c r="AZ79" s="403"/>
      <c r="BA79" s="403"/>
      <c r="BB79" s="403"/>
      <c r="BC79" s="403"/>
      <c r="BD79" s="403"/>
      <c r="BE79" s="403"/>
      <c r="BF79" s="404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410"/>
      <c r="BW79" s="410"/>
      <c r="BX79" s="410"/>
      <c r="BY79" s="410"/>
      <c r="BZ79" s="410"/>
      <c r="CA79" s="410"/>
      <c r="CB79" s="410"/>
      <c r="CC79" s="410"/>
      <c r="CD79" s="410"/>
      <c r="CE79" s="410"/>
      <c r="CF79" s="410"/>
      <c r="CG79" s="410"/>
      <c r="CH79" s="410"/>
      <c r="CI79" s="410"/>
      <c r="CJ79" s="410"/>
      <c r="CK79" s="410"/>
      <c r="CL79" s="410"/>
      <c r="CM79" s="410"/>
      <c r="CN79" s="410"/>
      <c r="CO79" s="410"/>
      <c r="CP79" s="410"/>
      <c r="CQ79" s="410"/>
      <c r="CR79" s="410"/>
      <c r="CS79" s="410"/>
      <c r="CT79" s="410"/>
      <c r="CU79" s="410"/>
      <c r="CV79" s="410"/>
      <c r="CW79" s="410"/>
      <c r="CX79" s="410"/>
      <c r="CY79" s="410"/>
      <c r="CZ79" s="410"/>
      <c r="DA79" s="410"/>
    </row>
    <row r="80" spans="1:105" s="31" customFormat="1" ht="15" hidden="1">
      <c r="A80" s="402" t="s">
        <v>90</v>
      </c>
      <c r="B80" s="402"/>
      <c r="C80" s="402"/>
      <c r="D80" s="402"/>
      <c r="E80" s="402"/>
      <c r="F80" s="402"/>
      <c r="G80" s="402"/>
      <c r="H80" s="402"/>
      <c r="I80" s="402"/>
      <c r="J80" s="30"/>
      <c r="K80" s="406" t="s">
        <v>18</v>
      </c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  <c r="AE80" s="406"/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406"/>
      <c r="AQ80" s="406"/>
      <c r="AR80" s="406"/>
      <c r="AS80" s="406"/>
      <c r="AT80" s="406"/>
      <c r="AU80" s="406"/>
      <c r="AV80" s="406"/>
      <c r="AW80" s="406"/>
      <c r="AX80" s="406"/>
      <c r="AY80" s="406"/>
      <c r="AZ80" s="406"/>
      <c r="BA80" s="406"/>
      <c r="BB80" s="406"/>
      <c r="BC80" s="406"/>
      <c r="BD80" s="406"/>
      <c r="BE80" s="406"/>
      <c r="BF80" s="407"/>
      <c r="BG80" s="292" t="s">
        <v>941</v>
      </c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410"/>
      <c r="BW80" s="410"/>
      <c r="BX80" s="410"/>
      <c r="BY80" s="410"/>
      <c r="BZ80" s="410"/>
      <c r="CA80" s="410"/>
      <c r="CB80" s="410"/>
      <c r="CC80" s="410"/>
      <c r="CD80" s="410"/>
      <c r="CE80" s="410"/>
      <c r="CF80" s="410"/>
      <c r="CG80" s="410"/>
      <c r="CH80" s="410"/>
      <c r="CI80" s="410"/>
      <c r="CJ80" s="410"/>
      <c r="CK80" s="410"/>
      <c r="CL80" s="410"/>
      <c r="CM80" s="410"/>
      <c r="CN80" s="410"/>
      <c r="CO80" s="410"/>
      <c r="CP80" s="410"/>
      <c r="CQ80" s="410"/>
      <c r="CR80" s="410"/>
      <c r="CS80" s="410"/>
      <c r="CT80" s="410"/>
      <c r="CU80" s="410"/>
      <c r="CV80" s="410"/>
      <c r="CW80" s="410"/>
      <c r="CX80" s="410"/>
      <c r="CY80" s="410"/>
      <c r="CZ80" s="410"/>
      <c r="DA80" s="410"/>
    </row>
    <row r="81" spans="1:105" s="31" customFormat="1" ht="15" hidden="1">
      <c r="A81" s="402"/>
      <c r="B81" s="402"/>
      <c r="C81" s="402"/>
      <c r="D81" s="402"/>
      <c r="E81" s="402"/>
      <c r="F81" s="402"/>
      <c r="G81" s="402"/>
      <c r="H81" s="402"/>
      <c r="I81" s="402"/>
      <c r="J81" s="30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403"/>
      <c r="AD81" s="403"/>
      <c r="AE81" s="403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  <c r="AP81" s="403"/>
      <c r="AQ81" s="403"/>
      <c r="AR81" s="403"/>
      <c r="AS81" s="403"/>
      <c r="AT81" s="403"/>
      <c r="AU81" s="403"/>
      <c r="AV81" s="403"/>
      <c r="AW81" s="403"/>
      <c r="AX81" s="403"/>
      <c r="AY81" s="403"/>
      <c r="AZ81" s="403"/>
      <c r="BA81" s="403"/>
      <c r="BB81" s="403"/>
      <c r="BC81" s="403"/>
      <c r="BD81" s="403"/>
      <c r="BE81" s="403"/>
      <c r="BF81" s="404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410"/>
      <c r="BW81" s="410"/>
      <c r="BX81" s="410"/>
      <c r="BY81" s="410"/>
      <c r="BZ81" s="410"/>
      <c r="CA81" s="410"/>
      <c r="CB81" s="410"/>
      <c r="CC81" s="410"/>
      <c r="CD81" s="410"/>
      <c r="CE81" s="410"/>
      <c r="CF81" s="410"/>
      <c r="CG81" s="410"/>
      <c r="CH81" s="410"/>
      <c r="CI81" s="410"/>
      <c r="CJ81" s="410"/>
      <c r="CK81" s="410"/>
      <c r="CL81" s="410"/>
      <c r="CM81" s="410"/>
      <c r="CN81" s="410"/>
      <c r="CO81" s="410"/>
      <c r="CP81" s="410"/>
      <c r="CQ81" s="410"/>
      <c r="CR81" s="410"/>
      <c r="CS81" s="410"/>
      <c r="CT81" s="410"/>
      <c r="CU81" s="410"/>
      <c r="CV81" s="410"/>
      <c r="CW81" s="410"/>
      <c r="CX81" s="410"/>
      <c r="CY81" s="410"/>
      <c r="CZ81" s="410"/>
      <c r="DA81" s="410"/>
    </row>
    <row r="82" spans="1:105" s="31" customFormat="1" ht="15" hidden="1">
      <c r="A82" s="402" t="s">
        <v>91</v>
      </c>
      <c r="B82" s="402"/>
      <c r="C82" s="402"/>
      <c r="D82" s="402"/>
      <c r="E82" s="402"/>
      <c r="F82" s="402"/>
      <c r="G82" s="402"/>
      <c r="H82" s="402"/>
      <c r="I82" s="402"/>
      <c r="J82" s="30"/>
      <c r="K82" s="406" t="s">
        <v>19</v>
      </c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6"/>
      <c r="BD82" s="406"/>
      <c r="BE82" s="406"/>
      <c r="BF82" s="407"/>
      <c r="BG82" s="292" t="s">
        <v>941</v>
      </c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410"/>
      <c r="BW82" s="410"/>
      <c r="BX82" s="410"/>
      <c r="BY82" s="410"/>
      <c r="BZ82" s="410"/>
      <c r="CA82" s="410"/>
      <c r="CB82" s="410"/>
      <c r="CC82" s="410"/>
      <c r="CD82" s="410"/>
      <c r="CE82" s="410"/>
      <c r="CF82" s="410"/>
      <c r="CG82" s="410"/>
      <c r="CH82" s="410"/>
      <c r="CI82" s="410"/>
      <c r="CJ82" s="410"/>
      <c r="CK82" s="410"/>
      <c r="CL82" s="410"/>
      <c r="CM82" s="410"/>
      <c r="CN82" s="410"/>
      <c r="CO82" s="410"/>
      <c r="CP82" s="410"/>
      <c r="CQ82" s="410"/>
      <c r="CR82" s="410"/>
      <c r="CS82" s="410"/>
      <c r="CT82" s="410"/>
      <c r="CU82" s="410"/>
      <c r="CV82" s="410"/>
      <c r="CW82" s="410"/>
      <c r="CX82" s="410"/>
      <c r="CY82" s="410"/>
      <c r="CZ82" s="410"/>
      <c r="DA82" s="410"/>
    </row>
    <row r="83" spans="1:105" s="31" customFormat="1" ht="15" hidden="1">
      <c r="A83" s="402" t="s">
        <v>92</v>
      </c>
      <c r="B83" s="402"/>
      <c r="C83" s="402"/>
      <c r="D83" s="402"/>
      <c r="E83" s="402"/>
      <c r="F83" s="402"/>
      <c r="G83" s="402"/>
      <c r="H83" s="402"/>
      <c r="I83" s="402"/>
      <c r="J83" s="30"/>
      <c r="K83" s="406" t="s">
        <v>21</v>
      </c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406"/>
      <c r="BE83" s="406"/>
      <c r="BF83" s="407"/>
      <c r="BG83" s="292" t="s">
        <v>941</v>
      </c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410"/>
      <c r="BW83" s="410"/>
      <c r="BX83" s="410"/>
      <c r="BY83" s="410"/>
      <c r="BZ83" s="410"/>
      <c r="CA83" s="410"/>
      <c r="CB83" s="410"/>
      <c r="CC83" s="410"/>
      <c r="CD83" s="410"/>
      <c r="CE83" s="410"/>
      <c r="CF83" s="410"/>
      <c r="CG83" s="410"/>
      <c r="CH83" s="410"/>
      <c r="CI83" s="410"/>
      <c r="CJ83" s="410"/>
      <c r="CK83" s="410"/>
      <c r="CL83" s="410"/>
      <c r="CM83" s="410"/>
      <c r="CN83" s="410"/>
      <c r="CO83" s="410"/>
      <c r="CP83" s="410"/>
      <c r="CQ83" s="410"/>
      <c r="CR83" s="410"/>
      <c r="CS83" s="410"/>
      <c r="CT83" s="410"/>
      <c r="CU83" s="410"/>
      <c r="CV83" s="410"/>
      <c r="CW83" s="410"/>
      <c r="CX83" s="410"/>
      <c r="CY83" s="410"/>
      <c r="CZ83" s="410"/>
      <c r="DA83" s="410"/>
    </row>
    <row r="84" spans="1:105" s="31" customFormat="1" ht="15" hidden="1">
      <c r="A84" s="402" t="s">
        <v>93</v>
      </c>
      <c r="B84" s="402"/>
      <c r="C84" s="402"/>
      <c r="D84" s="402"/>
      <c r="E84" s="402"/>
      <c r="F84" s="402"/>
      <c r="G84" s="402"/>
      <c r="H84" s="402"/>
      <c r="I84" s="402"/>
      <c r="J84" s="30"/>
      <c r="K84" s="419" t="s">
        <v>23</v>
      </c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19"/>
      <c r="AL84" s="419"/>
      <c r="AM84" s="419"/>
      <c r="AN84" s="419"/>
      <c r="AO84" s="419"/>
      <c r="AP84" s="419"/>
      <c r="AQ84" s="419"/>
      <c r="AR84" s="419"/>
      <c r="AS84" s="419"/>
      <c r="AT84" s="419"/>
      <c r="AU84" s="419"/>
      <c r="AV84" s="419"/>
      <c r="AW84" s="419"/>
      <c r="AX84" s="419"/>
      <c r="AY84" s="419"/>
      <c r="AZ84" s="419"/>
      <c r="BA84" s="419"/>
      <c r="BB84" s="419"/>
      <c r="BC84" s="419"/>
      <c r="BD84" s="419"/>
      <c r="BE84" s="419"/>
      <c r="BF84" s="420"/>
      <c r="BG84" s="292" t="s">
        <v>941</v>
      </c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410"/>
      <c r="BW84" s="410"/>
      <c r="BX84" s="410"/>
      <c r="BY84" s="410"/>
      <c r="BZ84" s="410"/>
      <c r="CA84" s="410"/>
      <c r="CB84" s="410"/>
      <c r="CC84" s="410"/>
      <c r="CD84" s="410"/>
      <c r="CE84" s="410"/>
      <c r="CF84" s="410"/>
      <c r="CG84" s="410"/>
      <c r="CH84" s="410"/>
      <c r="CI84" s="410"/>
      <c r="CJ84" s="410"/>
      <c r="CK84" s="410"/>
      <c r="CL84" s="410"/>
      <c r="CM84" s="410"/>
      <c r="CN84" s="410"/>
      <c r="CO84" s="410"/>
      <c r="CP84" s="410"/>
      <c r="CQ84" s="410"/>
      <c r="CR84" s="410"/>
      <c r="CS84" s="410"/>
      <c r="CT84" s="410"/>
      <c r="CU84" s="410"/>
      <c r="CV84" s="410"/>
      <c r="CW84" s="410"/>
      <c r="CX84" s="410"/>
      <c r="CY84" s="410"/>
      <c r="CZ84" s="410"/>
      <c r="DA84" s="410"/>
    </row>
    <row r="85" spans="1:105" s="31" customFormat="1" ht="15" hidden="1">
      <c r="A85" s="402" t="s">
        <v>94</v>
      </c>
      <c r="B85" s="402"/>
      <c r="C85" s="402"/>
      <c r="D85" s="402"/>
      <c r="E85" s="402"/>
      <c r="F85" s="402"/>
      <c r="G85" s="402"/>
      <c r="H85" s="402"/>
      <c r="I85" s="402"/>
      <c r="J85" s="30"/>
      <c r="K85" s="419" t="s">
        <v>25</v>
      </c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19"/>
      <c r="AL85" s="419"/>
      <c r="AM85" s="419"/>
      <c r="AN85" s="419"/>
      <c r="AO85" s="419"/>
      <c r="AP85" s="419"/>
      <c r="AQ85" s="419"/>
      <c r="AR85" s="419"/>
      <c r="AS85" s="419"/>
      <c r="AT85" s="419"/>
      <c r="AU85" s="419"/>
      <c r="AV85" s="419"/>
      <c r="AW85" s="419"/>
      <c r="AX85" s="419"/>
      <c r="AY85" s="419"/>
      <c r="AZ85" s="419"/>
      <c r="BA85" s="419"/>
      <c r="BB85" s="419"/>
      <c r="BC85" s="419"/>
      <c r="BD85" s="419"/>
      <c r="BE85" s="419"/>
      <c r="BF85" s="420"/>
      <c r="BG85" s="292" t="s">
        <v>941</v>
      </c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410"/>
      <c r="BW85" s="410"/>
      <c r="BX85" s="410"/>
      <c r="BY85" s="410"/>
      <c r="BZ85" s="410"/>
      <c r="CA85" s="410"/>
      <c r="CB85" s="410"/>
      <c r="CC85" s="410"/>
      <c r="CD85" s="410"/>
      <c r="CE85" s="410"/>
      <c r="CF85" s="410"/>
      <c r="CG85" s="410"/>
      <c r="CH85" s="410"/>
      <c r="CI85" s="410"/>
      <c r="CJ85" s="410"/>
      <c r="CK85" s="410"/>
      <c r="CL85" s="410"/>
      <c r="CM85" s="410"/>
      <c r="CN85" s="410"/>
      <c r="CO85" s="410"/>
      <c r="CP85" s="410"/>
      <c r="CQ85" s="410"/>
      <c r="CR85" s="410"/>
      <c r="CS85" s="410"/>
      <c r="CT85" s="410"/>
      <c r="CU85" s="410"/>
      <c r="CV85" s="410"/>
      <c r="CW85" s="410"/>
      <c r="CX85" s="410"/>
      <c r="CY85" s="410"/>
      <c r="CZ85" s="410"/>
      <c r="DA85" s="410"/>
    </row>
    <row r="86" spans="1:105" s="31" customFormat="1" ht="15" hidden="1">
      <c r="A86" s="402" t="s">
        <v>95</v>
      </c>
      <c r="B86" s="402"/>
      <c r="C86" s="402"/>
      <c r="D86" s="402"/>
      <c r="E86" s="402"/>
      <c r="F86" s="402"/>
      <c r="G86" s="402"/>
      <c r="H86" s="402"/>
      <c r="I86" s="402"/>
      <c r="J86" s="30"/>
      <c r="K86" s="419" t="s">
        <v>27</v>
      </c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19"/>
      <c r="AL86" s="419"/>
      <c r="AM86" s="419"/>
      <c r="AN86" s="419"/>
      <c r="AO86" s="419"/>
      <c r="AP86" s="419"/>
      <c r="AQ86" s="419"/>
      <c r="AR86" s="419"/>
      <c r="AS86" s="419"/>
      <c r="AT86" s="419"/>
      <c r="AU86" s="419"/>
      <c r="AV86" s="419"/>
      <c r="AW86" s="419"/>
      <c r="AX86" s="419"/>
      <c r="AY86" s="419"/>
      <c r="AZ86" s="419"/>
      <c r="BA86" s="419"/>
      <c r="BB86" s="419"/>
      <c r="BC86" s="419"/>
      <c r="BD86" s="419"/>
      <c r="BE86" s="419"/>
      <c r="BF86" s="420"/>
      <c r="BG86" s="292" t="s">
        <v>941</v>
      </c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410"/>
      <c r="BW86" s="410"/>
      <c r="BX86" s="410"/>
      <c r="BY86" s="410"/>
      <c r="BZ86" s="410"/>
      <c r="CA86" s="410"/>
      <c r="CB86" s="410"/>
      <c r="CC86" s="410"/>
      <c r="CD86" s="410"/>
      <c r="CE86" s="410"/>
      <c r="CF86" s="410"/>
      <c r="CG86" s="410"/>
      <c r="CH86" s="410"/>
      <c r="CI86" s="410"/>
      <c r="CJ86" s="410"/>
      <c r="CK86" s="410"/>
      <c r="CL86" s="410"/>
      <c r="CM86" s="410"/>
      <c r="CN86" s="410"/>
      <c r="CO86" s="410"/>
      <c r="CP86" s="410"/>
      <c r="CQ86" s="410"/>
      <c r="CR86" s="410"/>
      <c r="CS86" s="410"/>
      <c r="CT86" s="410"/>
      <c r="CU86" s="410"/>
      <c r="CV86" s="410"/>
      <c r="CW86" s="410"/>
      <c r="CX86" s="410"/>
      <c r="CY86" s="410"/>
      <c r="CZ86" s="410"/>
      <c r="DA86" s="410"/>
    </row>
    <row r="87" spans="1:105" s="31" customFormat="1" ht="15" hidden="1">
      <c r="A87" s="402" t="s">
        <v>96</v>
      </c>
      <c r="B87" s="402"/>
      <c r="C87" s="402"/>
      <c r="D87" s="402"/>
      <c r="E87" s="402"/>
      <c r="F87" s="402"/>
      <c r="G87" s="402"/>
      <c r="H87" s="402"/>
      <c r="I87" s="402"/>
      <c r="J87" s="30"/>
      <c r="K87" s="406" t="s">
        <v>29</v>
      </c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6"/>
      <c r="BD87" s="406"/>
      <c r="BE87" s="406"/>
      <c r="BF87" s="407"/>
      <c r="BG87" s="292" t="s">
        <v>941</v>
      </c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410"/>
      <c r="BW87" s="410"/>
      <c r="BX87" s="410"/>
      <c r="BY87" s="410"/>
      <c r="BZ87" s="410"/>
      <c r="CA87" s="410"/>
      <c r="CB87" s="410"/>
      <c r="CC87" s="410"/>
      <c r="CD87" s="410"/>
      <c r="CE87" s="410"/>
      <c r="CF87" s="410"/>
      <c r="CG87" s="410"/>
      <c r="CH87" s="410"/>
      <c r="CI87" s="410"/>
      <c r="CJ87" s="410"/>
      <c r="CK87" s="410"/>
      <c r="CL87" s="410"/>
      <c r="CM87" s="410"/>
      <c r="CN87" s="410"/>
      <c r="CO87" s="410"/>
      <c r="CP87" s="410"/>
      <c r="CQ87" s="410"/>
      <c r="CR87" s="410"/>
      <c r="CS87" s="410"/>
      <c r="CT87" s="410"/>
      <c r="CU87" s="410"/>
      <c r="CV87" s="410"/>
      <c r="CW87" s="410"/>
      <c r="CX87" s="410"/>
      <c r="CY87" s="410"/>
      <c r="CZ87" s="410"/>
      <c r="DA87" s="410"/>
    </row>
    <row r="88" spans="1:105" s="31" customFormat="1" ht="15" hidden="1">
      <c r="A88" s="402" t="s">
        <v>97</v>
      </c>
      <c r="B88" s="402"/>
      <c r="C88" s="402"/>
      <c r="D88" s="402"/>
      <c r="E88" s="402"/>
      <c r="F88" s="402"/>
      <c r="G88" s="402"/>
      <c r="H88" s="402"/>
      <c r="I88" s="402"/>
      <c r="J88" s="30"/>
      <c r="K88" s="403" t="s">
        <v>98</v>
      </c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  <c r="AY88" s="403"/>
      <c r="AZ88" s="403"/>
      <c r="BA88" s="403"/>
      <c r="BB88" s="403"/>
      <c r="BC88" s="403"/>
      <c r="BD88" s="403"/>
      <c r="BE88" s="403"/>
      <c r="BF88" s="404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410"/>
      <c r="BW88" s="410"/>
      <c r="BX88" s="410"/>
      <c r="BY88" s="410"/>
      <c r="BZ88" s="410"/>
      <c r="CA88" s="410"/>
      <c r="CB88" s="410"/>
      <c r="CC88" s="410"/>
      <c r="CD88" s="410"/>
      <c r="CE88" s="410"/>
      <c r="CF88" s="410"/>
      <c r="CG88" s="410"/>
      <c r="CH88" s="410"/>
      <c r="CI88" s="410"/>
      <c r="CJ88" s="410"/>
      <c r="CK88" s="410"/>
      <c r="CL88" s="410"/>
      <c r="CM88" s="410"/>
      <c r="CN88" s="410"/>
      <c r="CO88" s="410"/>
      <c r="CP88" s="410"/>
      <c r="CQ88" s="410"/>
      <c r="CR88" s="410"/>
      <c r="CS88" s="410"/>
      <c r="CT88" s="410"/>
      <c r="CU88" s="410"/>
      <c r="CV88" s="410"/>
      <c r="CW88" s="410"/>
      <c r="CX88" s="410"/>
      <c r="CY88" s="410"/>
      <c r="CZ88" s="410"/>
      <c r="DA88" s="410"/>
    </row>
    <row r="89" spans="1:105" s="31" customFormat="1" ht="15" hidden="1">
      <c r="A89" s="402" t="s">
        <v>99</v>
      </c>
      <c r="B89" s="402"/>
      <c r="C89" s="402"/>
      <c r="D89" s="402"/>
      <c r="E89" s="402"/>
      <c r="F89" s="402"/>
      <c r="G89" s="402"/>
      <c r="H89" s="402"/>
      <c r="I89" s="402"/>
      <c r="J89" s="30"/>
      <c r="K89" s="406" t="s">
        <v>18</v>
      </c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  <c r="AG89" s="406"/>
      <c r="AH89" s="406"/>
      <c r="AI89" s="406"/>
      <c r="AJ89" s="406"/>
      <c r="AK89" s="406"/>
      <c r="AL89" s="406"/>
      <c r="AM89" s="406"/>
      <c r="AN89" s="406"/>
      <c r="AO89" s="406"/>
      <c r="AP89" s="406"/>
      <c r="AQ89" s="406"/>
      <c r="AR89" s="406"/>
      <c r="AS89" s="406"/>
      <c r="AT89" s="406"/>
      <c r="AU89" s="406"/>
      <c r="AV89" s="406"/>
      <c r="AW89" s="406"/>
      <c r="AX89" s="406"/>
      <c r="AY89" s="406"/>
      <c r="AZ89" s="406"/>
      <c r="BA89" s="406"/>
      <c r="BB89" s="406"/>
      <c r="BC89" s="406"/>
      <c r="BD89" s="406"/>
      <c r="BE89" s="406"/>
      <c r="BF89" s="407"/>
      <c r="BG89" s="292" t="s">
        <v>61</v>
      </c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410"/>
      <c r="BW89" s="410"/>
      <c r="BX89" s="410"/>
      <c r="BY89" s="410"/>
      <c r="BZ89" s="410"/>
      <c r="CA89" s="410"/>
      <c r="CB89" s="410"/>
      <c r="CC89" s="410"/>
      <c r="CD89" s="410"/>
      <c r="CE89" s="410"/>
      <c r="CF89" s="410"/>
      <c r="CG89" s="410"/>
      <c r="CH89" s="410"/>
      <c r="CI89" s="410"/>
      <c r="CJ89" s="410"/>
      <c r="CK89" s="410"/>
      <c r="CL89" s="410"/>
      <c r="CM89" s="410"/>
      <c r="CN89" s="410"/>
      <c r="CO89" s="410"/>
      <c r="CP89" s="410"/>
      <c r="CQ89" s="410"/>
      <c r="CR89" s="410"/>
      <c r="CS89" s="410"/>
      <c r="CT89" s="410"/>
      <c r="CU89" s="410"/>
      <c r="CV89" s="410"/>
      <c r="CW89" s="410"/>
      <c r="CX89" s="410"/>
      <c r="CY89" s="410"/>
      <c r="CZ89" s="410"/>
      <c r="DA89" s="410"/>
    </row>
    <row r="90" spans="1:105" s="31" customFormat="1" ht="15" hidden="1">
      <c r="A90" s="402"/>
      <c r="B90" s="402"/>
      <c r="C90" s="402"/>
      <c r="D90" s="402"/>
      <c r="E90" s="402"/>
      <c r="F90" s="402"/>
      <c r="G90" s="402"/>
      <c r="H90" s="402"/>
      <c r="I90" s="402"/>
      <c r="J90" s="30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  <c r="AQ90" s="403"/>
      <c r="AR90" s="403"/>
      <c r="AS90" s="403"/>
      <c r="AT90" s="403"/>
      <c r="AU90" s="403"/>
      <c r="AV90" s="403"/>
      <c r="AW90" s="403"/>
      <c r="AX90" s="403"/>
      <c r="AY90" s="403"/>
      <c r="AZ90" s="403"/>
      <c r="BA90" s="403"/>
      <c r="BB90" s="403"/>
      <c r="BC90" s="403"/>
      <c r="BD90" s="403"/>
      <c r="BE90" s="403"/>
      <c r="BF90" s="404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410"/>
      <c r="BW90" s="410"/>
      <c r="BX90" s="410"/>
      <c r="BY90" s="410"/>
      <c r="BZ90" s="410"/>
      <c r="CA90" s="410"/>
      <c r="CB90" s="410"/>
      <c r="CC90" s="410"/>
      <c r="CD90" s="410"/>
      <c r="CE90" s="410"/>
      <c r="CF90" s="410"/>
      <c r="CG90" s="410"/>
      <c r="CH90" s="410"/>
      <c r="CI90" s="410"/>
      <c r="CJ90" s="410"/>
      <c r="CK90" s="410"/>
      <c r="CL90" s="410"/>
      <c r="CM90" s="410"/>
      <c r="CN90" s="410"/>
      <c r="CO90" s="410"/>
      <c r="CP90" s="410"/>
      <c r="CQ90" s="410"/>
      <c r="CR90" s="410"/>
      <c r="CS90" s="410"/>
      <c r="CT90" s="410"/>
      <c r="CU90" s="410"/>
      <c r="CV90" s="410"/>
      <c r="CW90" s="410"/>
      <c r="CX90" s="410"/>
      <c r="CY90" s="410"/>
      <c r="CZ90" s="410"/>
      <c r="DA90" s="410"/>
    </row>
    <row r="91" spans="1:105" s="31" customFormat="1" ht="15" hidden="1">
      <c r="A91" s="402" t="s">
        <v>100</v>
      </c>
      <c r="B91" s="402"/>
      <c r="C91" s="402"/>
      <c r="D91" s="402"/>
      <c r="E91" s="402"/>
      <c r="F91" s="402"/>
      <c r="G91" s="402"/>
      <c r="H91" s="402"/>
      <c r="I91" s="402"/>
      <c r="J91" s="30"/>
      <c r="K91" s="406" t="s">
        <v>19</v>
      </c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406"/>
      <c r="AO91" s="406"/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7"/>
      <c r="BG91" s="292" t="s">
        <v>61</v>
      </c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410"/>
      <c r="BW91" s="410"/>
      <c r="BX91" s="410"/>
      <c r="BY91" s="410"/>
      <c r="BZ91" s="410"/>
      <c r="CA91" s="410"/>
      <c r="CB91" s="410"/>
      <c r="CC91" s="410"/>
      <c r="CD91" s="410"/>
      <c r="CE91" s="410"/>
      <c r="CF91" s="410"/>
      <c r="CG91" s="410"/>
      <c r="CH91" s="410"/>
      <c r="CI91" s="410"/>
      <c r="CJ91" s="410"/>
      <c r="CK91" s="410"/>
      <c r="CL91" s="410"/>
      <c r="CM91" s="410"/>
      <c r="CN91" s="410"/>
      <c r="CO91" s="410"/>
      <c r="CP91" s="410"/>
      <c r="CQ91" s="410"/>
      <c r="CR91" s="410"/>
      <c r="CS91" s="410"/>
      <c r="CT91" s="410"/>
      <c r="CU91" s="410"/>
      <c r="CV91" s="410"/>
      <c r="CW91" s="410"/>
      <c r="CX91" s="410"/>
      <c r="CY91" s="410"/>
      <c r="CZ91" s="410"/>
      <c r="DA91" s="410"/>
    </row>
    <row r="92" spans="1:105" s="31" customFormat="1" ht="29.25" customHeight="1" hidden="1">
      <c r="A92" s="402" t="s">
        <v>101</v>
      </c>
      <c r="B92" s="402"/>
      <c r="C92" s="402"/>
      <c r="D92" s="402"/>
      <c r="E92" s="402"/>
      <c r="F92" s="402"/>
      <c r="G92" s="402"/>
      <c r="H92" s="402"/>
      <c r="I92" s="402"/>
      <c r="J92" s="30"/>
      <c r="K92" s="406" t="s">
        <v>21</v>
      </c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406"/>
      <c r="AL92" s="406"/>
      <c r="AM92" s="406"/>
      <c r="AN92" s="406"/>
      <c r="AO92" s="406"/>
      <c r="AP92" s="406"/>
      <c r="AQ92" s="406"/>
      <c r="AR92" s="406"/>
      <c r="AS92" s="406"/>
      <c r="AT92" s="406"/>
      <c r="AU92" s="406"/>
      <c r="AV92" s="406"/>
      <c r="AW92" s="406"/>
      <c r="AX92" s="406"/>
      <c r="AY92" s="406"/>
      <c r="AZ92" s="406"/>
      <c r="BA92" s="406"/>
      <c r="BB92" s="406"/>
      <c r="BC92" s="406"/>
      <c r="BD92" s="406"/>
      <c r="BE92" s="406"/>
      <c r="BF92" s="407"/>
      <c r="BG92" s="423" t="s">
        <v>64</v>
      </c>
      <c r="BH92" s="424"/>
      <c r="BI92" s="424"/>
      <c r="BJ92" s="424"/>
      <c r="BK92" s="424"/>
      <c r="BL92" s="424"/>
      <c r="BM92" s="424"/>
      <c r="BN92" s="424"/>
      <c r="BO92" s="424"/>
      <c r="BP92" s="424"/>
      <c r="BQ92" s="424"/>
      <c r="BR92" s="424"/>
      <c r="BS92" s="424"/>
      <c r="BT92" s="424"/>
      <c r="BU92" s="425"/>
      <c r="BV92" s="410"/>
      <c r="BW92" s="410"/>
      <c r="BX92" s="410"/>
      <c r="BY92" s="410"/>
      <c r="BZ92" s="410"/>
      <c r="CA92" s="410"/>
      <c r="CB92" s="410"/>
      <c r="CC92" s="410"/>
      <c r="CD92" s="410"/>
      <c r="CE92" s="410"/>
      <c r="CF92" s="410"/>
      <c r="CG92" s="410"/>
      <c r="CH92" s="410"/>
      <c r="CI92" s="410"/>
      <c r="CJ92" s="410"/>
      <c r="CK92" s="410"/>
      <c r="CL92" s="410"/>
      <c r="CM92" s="410"/>
      <c r="CN92" s="410"/>
      <c r="CO92" s="410"/>
      <c r="CP92" s="410"/>
      <c r="CQ92" s="410"/>
      <c r="CR92" s="410"/>
      <c r="CS92" s="410"/>
      <c r="CT92" s="410"/>
      <c r="CU92" s="410"/>
      <c r="CV92" s="410"/>
      <c r="CW92" s="410"/>
      <c r="CX92" s="410"/>
      <c r="CY92" s="410"/>
      <c r="CZ92" s="410"/>
      <c r="DA92" s="410"/>
    </row>
    <row r="93" spans="1:105" s="31" customFormat="1" ht="29.25" customHeight="1" hidden="1">
      <c r="A93" s="402" t="s">
        <v>102</v>
      </c>
      <c r="B93" s="402"/>
      <c r="C93" s="402"/>
      <c r="D93" s="402"/>
      <c r="E93" s="402"/>
      <c r="F93" s="402"/>
      <c r="G93" s="402"/>
      <c r="H93" s="402"/>
      <c r="I93" s="402"/>
      <c r="J93" s="30"/>
      <c r="K93" s="419" t="s">
        <v>23</v>
      </c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19"/>
      <c r="AL93" s="419"/>
      <c r="AM93" s="419"/>
      <c r="AN93" s="419"/>
      <c r="AO93" s="419"/>
      <c r="AP93" s="419"/>
      <c r="AQ93" s="419"/>
      <c r="AR93" s="419"/>
      <c r="AS93" s="419"/>
      <c r="AT93" s="419"/>
      <c r="AU93" s="419"/>
      <c r="AV93" s="419"/>
      <c r="AW93" s="419"/>
      <c r="AX93" s="419"/>
      <c r="AY93" s="419"/>
      <c r="AZ93" s="419"/>
      <c r="BA93" s="419"/>
      <c r="BB93" s="419"/>
      <c r="BC93" s="419"/>
      <c r="BD93" s="419"/>
      <c r="BE93" s="419"/>
      <c r="BF93" s="420"/>
      <c r="BG93" s="423" t="s">
        <v>64</v>
      </c>
      <c r="BH93" s="424"/>
      <c r="BI93" s="424"/>
      <c r="BJ93" s="424"/>
      <c r="BK93" s="424"/>
      <c r="BL93" s="424"/>
      <c r="BM93" s="424"/>
      <c r="BN93" s="424"/>
      <c r="BO93" s="424"/>
      <c r="BP93" s="424"/>
      <c r="BQ93" s="424"/>
      <c r="BR93" s="424"/>
      <c r="BS93" s="424"/>
      <c r="BT93" s="424"/>
      <c r="BU93" s="425"/>
      <c r="BV93" s="410"/>
      <c r="BW93" s="410"/>
      <c r="BX93" s="410"/>
      <c r="BY93" s="410"/>
      <c r="BZ93" s="410"/>
      <c r="CA93" s="410"/>
      <c r="CB93" s="410"/>
      <c r="CC93" s="410"/>
      <c r="CD93" s="410"/>
      <c r="CE93" s="410"/>
      <c r="CF93" s="410"/>
      <c r="CG93" s="410"/>
      <c r="CH93" s="410"/>
      <c r="CI93" s="410"/>
      <c r="CJ93" s="410"/>
      <c r="CK93" s="410"/>
      <c r="CL93" s="410"/>
      <c r="CM93" s="410"/>
      <c r="CN93" s="410"/>
      <c r="CO93" s="410"/>
      <c r="CP93" s="410"/>
      <c r="CQ93" s="410"/>
      <c r="CR93" s="410"/>
      <c r="CS93" s="410"/>
      <c r="CT93" s="410"/>
      <c r="CU93" s="410"/>
      <c r="CV93" s="410"/>
      <c r="CW93" s="410"/>
      <c r="CX93" s="410"/>
      <c r="CY93" s="410"/>
      <c r="CZ93" s="410"/>
      <c r="DA93" s="410"/>
    </row>
    <row r="94" spans="1:105" s="31" customFormat="1" ht="29.25" customHeight="1" hidden="1">
      <c r="A94" s="402" t="s">
        <v>103</v>
      </c>
      <c r="B94" s="402"/>
      <c r="C94" s="402"/>
      <c r="D94" s="402"/>
      <c r="E94" s="402"/>
      <c r="F94" s="402"/>
      <c r="G94" s="402"/>
      <c r="H94" s="402"/>
      <c r="I94" s="402"/>
      <c r="J94" s="30"/>
      <c r="K94" s="419" t="s">
        <v>25</v>
      </c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19"/>
      <c r="AL94" s="419"/>
      <c r="AM94" s="419"/>
      <c r="AN94" s="419"/>
      <c r="AO94" s="419"/>
      <c r="AP94" s="419"/>
      <c r="AQ94" s="419"/>
      <c r="AR94" s="419"/>
      <c r="AS94" s="419"/>
      <c r="AT94" s="419"/>
      <c r="AU94" s="419"/>
      <c r="AV94" s="419"/>
      <c r="AW94" s="419"/>
      <c r="AX94" s="419"/>
      <c r="AY94" s="419"/>
      <c r="AZ94" s="419"/>
      <c r="BA94" s="419"/>
      <c r="BB94" s="419"/>
      <c r="BC94" s="419"/>
      <c r="BD94" s="419"/>
      <c r="BE94" s="419"/>
      <c r="BF94" s="420"/>
      <c r="BG94" s="423" t="s">
        <v>64</v>
      </c>
      <c r="BH94" s="424"/>
      <c r="BI94" s="424"/>
      <c r="BJ94" s="424"/>
      <c r="BK94" s="424"/>
      <c r="BL94" s="424"/>
      <c r="BM94" s="424"/>
      <c r="BN94" s="424"/>
      <c r="BO94" s="424"/>
      <c r="BP94" s="424"/>
      <c r="BQ94" s="424"/>
      <c r="BR94" s="424"/>
      <c r="BS94" s="424"/>
      <c r="BT94" s="424"/>
      <c r="BU94" s="425"/>
      <c r="BV94" s="410"/>
      <c r="BW94" s="410"/>
      <c r="BX94" s="410"/>
      <c r="BY94" s="410"/>
      <c r="BZ94" s="410"/>
      <c r="CA94" s="410"/>
      <c r="CB94" s="410"/>
      <c r="CC94" s="410"/>
      <c r="CD94" s="410"/>
      <c r="CE94" s="410"/>
      <c r="CF94" s="410"/>
      <c r="CG94" s="410"/>
      <c r="CH94" s="410"/>
      <c r="CI94" s="410"/>
      <c r="CJ94" s="410"/>
      <c r="CK94" s="410"/>
      <c r="CL94" s="410"/>
      <c r="CM94" s="410"/>
      <c r="CN94" s="410"/>
      <c r="CO94" s="410"/>
      <c r="CP94" s="410"/>
      <c r="CQ94" s="410"/>
      <c r="CR94" s="410"/>
      <c r="CS94" s="410"/>
      <c r="CT94" s="410"/>
      <c r="CU94" s="410"/>
      <c r="CV94" s="410"/>
      <c r="CW94" s="410"/>
      <c r="CX94" s="410"/>
      <c r="CY94" s="410"/>
      <c r="CZ94" s="410"/>
      <c r="DA94" s="410"/>
    </row>
    <row r="95" spans="1:105" s="31" customFormat="1" ht="29.25" customHeight="1" hidden="1">
      <c r="A95" s="402" t="s">
        <v>104</v>
      </c>
      <c r="B95" s="402"/>
      <c r="C95" s="402"/>
      <c r="D95" s="402"/>
      <c r="E95" s="402"/>
      <c r="F95" s="402"/>
      <c r="G95" s="402"/>
      <c r="H95" s="402"/>
      <c r="I95" s="402"/>
      <c r="J95" s="30"/>
      <c r="K95" s="419" t="s">
        <v>27</v>
      </c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19"/>
      <c r="AC95" s="419"/>
      <c r="AD95" s="419"/>
      <c r="AE95" s="419"/>
      <c r="AF95" s="419"/>
      <c r="AG95" s="419"/>
      <c r="AH95" s="419"/>
      <c r="AI95" s="419"/>
      <c r="AJ95" s="419"/>
      <c r="AK95" s="419"/>
      <c r="AL95" s="419"/>
      <c r="AM95" s="419"/>
      <c r="AN95" s="419"/>
      <c r="AO95" s="419"/>
      <c r="AP95" s="419"/>
      <c r="AQ95" s="419"/>
      <c r="AR95" s="419"/>
      <c r="AS95" s="419"/>
      <c r="AT95" s="419"/>
      <c r="AU95" s="419"/>
      <c r="AV95" s="419"/>
      <c r="AW95" s="419"/>
      <c r="AX95" s="419"/>
      <c r="AY95" s="419"/>
      <c r="AZ95" s="419"/>
      <c r="BA95" s="419"/>
      <c r="BB95" s="419"/>
      <c r="BC95" s="419"/>
      <c r="BD95" s="419"/>
      <c r="BE95" s="419"/>
      <c r="BF95" s="420"/>
      <c r="BG95" s="423" t="s">
        <v>64</v>
      </c>
      <c r="BH95" s="424"/>
      <c r="BI95" s="424"/>
      <c r="BJ95" s="424"/>
      <c r="BK95" s="424"/>
      <c r="BL95" s="424"/>
      <c r="BM95" s="424"/>
      <c r="BN95" s="424"/>
      <c r="BO95" s="424"/>
      <c r="BP95" s="424"/>
      <c r="BQ95" s="424"/>
      <c r="BR95" s="424"/>
      <c r="BS95" s="424"/>
      <c r="BT95" s="424"/>
      <c r="BU95" s="425"/>
      <c r="BV95" s="410"/>
      <c r="BW95" s="410"/>
      <c r="BX95" s="410"/>
      <c r="BY95" s="410"/>
      <c r="BZ95" s="410"/>
      <c r="CA95" s="410"/>
      <c r="CB95" s="410"/>
      <c r="CC95" s="410"/>
      <c r="CD95" s="410"/>
      <c r="CE95" s="410"/>
      <c r="CF95" s="410"/>
      <c r="CG95" s="410"/>
      <c r="CH95" s="410"/>
      <c r="CI95" s="410"/>
      <c r="CJ95" s="410"/>
      <c r="CK95" s="410"/>
      <c r="CL95" s="410"/>
      <c r="CM95" s="410"/>
      <c r="CN95" s="410"/>
      <c r="CO95" s="410"/>
      <c r="CP95" s="410"/>
      <c r="CQ95" s="410"/>
      <c r="CR95" s="410"/>
      <c r="CS95" s="410"/>
      <c r="CT95" s="410"/>
      <c r="CU95" s="410"/>
      <c r="CV95" s="410"/>
      <c r="CW95" s="410"/>
      <c r="CX95" s="410"/>
      <c r="CY95" s="410"/>
      <c r="CZ95" s="410"/>
      <c r="DA95" s="410"/>
    </row>
    <row r="96" spans="1:105" s="31" customFormat="1" ht="15" hidden="1">
      <c r="A96" s="402" t="s">
        <v>105</v>
      </c>
      <c r="B96" s="402"/>
      <c r="C96" s="402"/>
      <c r="D96" s="402"/>
      <c r="E96" s="402"/>
      <c r="F96" s="402"/>
      <c r="G96" s="402"/>
      <c r="H96" s="402"/>
      <c r="I96" s="402"/>
      <c r="J96" s="30"/>
      <c r="K96" s="406" t="s">
        <v>29</v>
      </c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406"/>
      <c r="AF96" s="406"/>
      <c r="AG96" s="406"/>
      <c r="AH96" s="406"/>
      <c r="AI96" s="406"/>
      <c r="AJ96" s="406"/>
      <c r="AK96" s="406"/>
      <c r="AL96" s="406"/>
      <c r="AM96" s="406"/>
      <c r="AN96" s="406"/>
      <c r="AO96" s="406"/>
      <c r="AP96" s="406"/>
      <c r="AQ96" s="406"/>
      <c r="AR96" s="406"/>
      <c r="AS96" s="406"/>
      <c r="AT96" s="406"/>
      <c r="AU96" s="406"/>
      <c r="AV96" s="406"/>
      <c r="AW96" s="406"/>
      <c r="AX96" s="406"/>
      <c r="AY96" s="406"/>
      <c r="AZ96" s="406"/>
      <c r="BA96" s="406"/>
      <c r="BB96" s="406"/>
      <c r="BC96" s="406"/>
      <c r="BD96" s="406"/>
      <c r="BE96" s="406"/>
      <c r="BF96" s="407"/>
      <c r="BG96" s="292" t="s">
        <v>61</v>
      </c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410"/>
      <c r="BW96" s="410"/>
      <c r="BX96" s="410"/>
      <c r="BY96" s="410"/>
      <c r="BZ96" s="410"/>
      <c r="CA96" s="410"/>
      <c r="CB96" s="410"/>
      <c r="CC96" s="410"/>
      <c r="CD96" s="410"/>
      <c r="CE96" s="410"/>
      <c r="CF96" s="410"/>
      <c r="CG96" s="410"/>
      <c r="CH96" s="410"/>
      <c r="CI96" s="410"/>
      <c r="CJ96" s="410"/>
      <c r="CK96" s="410"/>
      <c r="CL96" s="410"/>
      <c r="CM96" s="410"/>
      <c r="CN96" s="410"/>
      <c r="CO96" s="410"/>
      <c r="CP96" s="410"/>
      <c r="CQ96" s="410"/>
      <c r="CR96" s="410"/>
      <c r="CS96" s="410"/>
      <c r="CT96" s="410"/>
      <c r="CU96" s="410"/>
      <c r="CV96" s="410"/>
      <c r="CW96" s="410"/>
      <c r="CX96" s="410"/>
      <c r="CY96" s="410"/>
      <c r="CZ96" s="410"/>
      <c r="DA96" s="410"/>
    </row>
    <row r="97" spans="1:105" s="31" customFormat="1" ht="15" hidden="1">
      <c r="A97" s="402" t="s">
        <v>106</v>
      </c>
      <c r="B97" s="402"/>
      <c r="C97" s="402"/>
      <c r="D97" s="402"/>
      <c r="E97" s="402"/>
      <c r="F97" s="402"/>
      <c r="G97" s="402"/>
      <c r="H97" s="402"/>
      <c r="I97" s="402"/>
      <c r="J97" s="30"/>
      <c r="K97" s="403" t="s">
        <v>107</v>
      </c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3"/>
      <c r="AC97" s="403"/>
      <c r="AD97" s="403"/>
      <c r="AE97" s="403"/>
      <c r="AF97" s="403"/>
      <c r="AG97" s="403"/>
      <c r="AH97" s="403"/>
      <c r="AI97" s="403"/>
      <c r="AJ97" s="403"/>
      <c r="AK97" s="403"/>
      <c r="AL97" s="403"/>
      <c r="AM97" s="403"/>
      <c r="AN97" s="403"/>
      <c r="AO97" s="403"/>
      <c r="AP97" s="403"/>
      <c r="AQ97" s="403"/>
      <c r="AR97" s="403"/>
      <c r="AS97" s="403"/>
      <c r="AT97" s="403"/>
      <c r="AU97" s="403"/>
      <c r="AV97" s="403"/>
      <c r="AW97" s="403"/>
      <c r="AX97" s="403"/>
      <c r="AY97" s="403"/>
      <c r="AZ97" s="403"/>
      <c r="BA97" s="403"/>
      <c r="BB97" s="403"/>
      <c r="BC97" s="403"/>
      <c r="BD97" s="403"/>
      <c r="BE97" s="403"/>
      <c r="BF97" s="404"/>
      <c r="BG97" s="292" t="s">
        <v>71</v>
      </c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410"/>
      <c r="BW97" s="410"/>
      <c r="BX97" s="410"/>
      <c r="BY97" s="410"/>
      <c r="BZ97" s="410"/>
      <c r="CA97" s="410"/>
      <c r="CB97" s="410"/>
      <c r="CC97" s="410"/>
      <c r="CD97" s="410"/>
      <c r="CE97" s="410"/>
      <c r="CF97" s="410"/>
      <c r="CG97" s="410"/>
      <c r="CH97" s="410"/>
      <c r="CI97" s="410"/>
      <c r="CJ97" s="410"/>
      <c r="CK97" s="410"/>
      <c r="CL97" s="410"/>
      <c r="CM97" s="410"/>
      <c r="CN97" s="410"/>
      <c r="CO97" s="410"/>
      <c r="CP97" s="410"/>
      <c r="CQ97" s="410"/>
      <c r="CR97" s="410"/>
      <c r="CS97" s="410"/>
      <c r="CT97" s="410"/>
      <c r="CU97" s="410"/>
      <c r="CV97" s="410"/>
      <c r="CW97" s="410"/>
      <c r="CX97" s="410"/>
      <c r="CY97" s="410"/>
      <c r="CZ97" s="410"/>
      <c r="DA97" s="410"/>
    </row>
    <row r="98" spans="1:105" s="31" customFormat="1" ht="15" hidden="1">
      <c r="A98" s="402" t="s">
        <v>108</v>
      </c>
      <c r="B98" s="402"/>
      <c r="C98" s="402"/>
      <c r="D98" s="402"/>
      <c r="E98" s="402"/>
      <c r="F98" s="402"/>
      <c r="G98" s="402"/>
      <c r="H98" s="402"/>
      <c r="I98" s="402"/>
      <c r="J98" s="30"/>
      <c r="K98" s="406" t="s">
        <v>18</v>
      </c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6"/>
      <c r="AG98" s="406"/>
      <c r="AH98" s="406"/>
      <c r="AI98" s="406"/>
      <c r="AJ98" s="406"/>
      <c r="AK98" s="406"/>
      <c r="AL98" s="406"/>
      <c r="AM98" s="406"/>
      <c r="AN98" s="406"/>
      <c r="AO98" s="406"/>
      <c r="AP98" s="406"/>
      <c r="AQ98" s="406"/>
      <c r="AR98" s="406"/>
      <c r="AS98" s="406"/>
      <c r="AT98" s="406"/>
      <c r="AU98" s="406"/>
      <c r="AV98" s="406"/>
      <c r="AW98" s="406"/>
      <c r="AX98" s="406"/>
      <c r="AY98" s="406"/>
      <c r="AZ98" s="406"/>
      <c r="BA98" s="406"/>
      <c r="BB98" s="406"/>
      <c r="BC98" s="406"/>
      <c r="BD98" s="406"/>
      <c r="BE98" s="406"/>
      <c r="BF98" s="407"/>
      <c r="BG98" s="292" t="s">
        <v>71</v>
      </c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410"/>
      <c r="BW98" s="410"/>
      <c r="BX98" s="410"/>
      <c r="BY98" s="410"/>
      <c r="BZ98" s="410"/>
      <c r="CA98" s="410"/>
      <c r="CB98" s="410"/>
      <c r="CC98" s="410"/>
      <c r="CD98" s="410"/>
      <c r="CE98" s="410"/>
      <c r="CF98" s="410"/>
      <c r="CG98" s="410"/>
      <c r="CH98" s="410"/>
      <c r="CI98" s="410"/>
      <c r="CJ98" s="410"/>
      <c r="CK98" s="410"/>
      <c r="CL98" s="410"/>
      <c r="CM98" s="410"/>
      <c r="CN98" s="410"/>
      <c r="CO98" s="410"/>
      <c r="CP98" s="410"/>
      <c r="CQ98" s="410"/>
      <c r="CR98" s="410"/>
      <c r="CS98" s="410"/>
      <c r="CT98" s="410"/>
      <c r="CU98" s="410"/>
      <c r="CV98" s="410"/>
      <c r="CW98" s="410"/>
      <c r="CX98" s="410"/>
      <c r="CY98" s="410"/>
      <c r="CZ98" s="410"/>
      <c r="DA98" s="410"/>
    </row>
    <row r="99" spans="1:105" s="31" customFormat="1" ht="15" hidden="1">
      <c r="A99" s="402"/>
      <c r="B99" s="402"/>
      <c r="C99" s="402"/>
      <c r="D99" s="402"/>
      <c r="E99" s="402"/>
      <c r="F99" s="402"/>
      <c r="G99" s="402"/>
      <c r="H99" s="402"/>
      <c r="I99" s="402"/>
      <c r="J99" s="30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  <c r="AE99" s="403"/>
      <c r="AF99" s="403"/>
      <c r="AG99" s="403"/>
      <c r="AH99" s="403"/>
      <c r="AI99" s="403"/>
      <c r="AJ99" s="403"/>
      <c r="AK99" s="403"/>
      <c r="AL99" s="403"/>
      <c r="AM99" s="403"/>
      <c r="AN99" s="403"/>
      <c r="AO99" s="403"/>
      <c r="AP99" s="403"/>
      <c r="AQ99" s="403"/>
      <c r="AR99" s="403"/>
      <c r="AS99" s="403"/>
      <c r="AT99" s="403"/>
      <c r="AU99" s="403"/>
      <c r="AV99" s="403"/>
      <c r="AW99" s="403"/>
      <c r="AX99" s="403"/>
      <c r="AY99" s="403"/>
      <c r="AZ99" s="403"/>
      <c r="BA99" s="403"/>
      <c r="BB99" s="403"/>
      <c r="BC99" s="403"/>
      <c r="BD99" s="403"/>
      <c r="BE99" s="403"/>
      <c r="BF99" s="404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410"/>
      <c r="BW99" s="410"/>
      <c r="BX99" s="410"/>
      <c r="BY99" s="410"/>
      <c r="BZ99" s="410"/>
      <c r="CA99" s="410"/>
      <c r="CB99" s="410"/>
      <c r="CC99" s="410"/>
      <c r="CD99" s="410"/>
      <c r="CE99" s="410"/>
      <c r="CF99" s="410"/>
      <c r="CG99" s="410"/>
      <c r="CH99" s="410"/>
      <c r="CI99" s="410"/>
      <c r="CJ99" s="410"/>
      <c r="CK99" s="410"/>
      <c r="CL99" s="410"/>
      <c r="CM99" s="410"/>
      <c r="CN99" s="410"/>
      <c r="CO99" s="410"/>
      <c r="CP99" s="410"/>
      <c r="CQ99" s="410"/>
      <c r="CR99" s="410"/>
      <c r="CS99" s="410"/>
      <c r="CT99" s="410"/>
      <c r="CU99" s="410"/>
      <c r="CV99" s="410"/>
      <c r="CW99" s="410"/>
      <c r="CX99" s="410"/>
      <c r="CY99" s="410"/>
      <c r="CZ99" s="410"/>
      <c r="DA99" s="410"/>
    </row>
    <row r="100" spans="1:105" s="31" customFormat="1" ht="15" hidden="1">
      <c r="A100" s="402" t="s">
        <v>109</v>
      </c>
      <c r="B100" s="402"/>
      <c r="C100" s="402"/>
      <c r="D100" s="402"/>
      <c r="E100" s="402"/>
      <c r="F100" s="402"/>
      <c r="G100" s="402"/>
      <c r="H100" s="402"/>
      <c r="I100" s="402"/>
      <c r="J100" s="30"/>
      <c r="K100" s="406" t="s">
        <v>19</v>
      </c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406"/>
      <c r="AL100" s="406"/>
      <c r="AM100" s="406"/>
      <c r="AN100" s="406"/>
      <c r="AO100" s="406"/>
      <c r="AP100" s="406"/>
      <c r="AQ100" s="406"/>
      <c r="AR100" s="406"/>
      <c r="AS100" s="406"/>
      <c r="AT100" s="406"/>
      <c r="AU100" s="406"/>
      <c r="AV100" s="406"/>
      <c r="AW100" s="406"/>
      <c r="AX100" s="406"/>
      <c r="AY100" s="406"/>
      <c r="AZ100" s="406"/>
      <c r="BA100" s="406"/>
      <c r="BB100" s="406"/>
      <c r="BC100" s="406"/>
      <c r="BD100" s="406"/>
      <c r="BE100" s="406"/>
      <c r="BF100" s="407"/>
      <c r="BG100" s="292" t="s">
        <v>71</v>
      </c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410"/>
      <c r="BW100" s="410"/>
      <c r="BX100" s="410"/>
      <c r="BY100" s="410"/>
      <c r="BZ100" s="410"/>
      <c r="CA100" s="410"/>
      <c r="CB100" s="410"/>
      <c r="CC100" s="410"/>
      <c r="CD100" s="410"/>
      <c r="CE100" s="410"/>
      <c r="CF100" s="410"/>
      <c r="CG100" s="410"/>
      <c r="CH100" s="410"/>
      <c r="CI100" s="410"/>
      <c r="CJ100" s="410"/>
      <c r="CK100" s="410"/>
      <c r="CL100" s="410"/>
      <c r="CM100" s="410"/>
      <c r="CN100" s="410"/>
      <c r="CO100" s="410"/>
      <c r="CP100" s="410"/>
      <c r="CQ100" s="410"/>
      <c r="CR100" s="410"/>
      <c r="CS100" s="410"/>
      <c r="CT100" s="410"/>
      <c r="CU100" s="410"/>
      <c r="CV100" s="410"/>
      <c r="CW100" s="410"/>
      <c r="CX100" s="410"/>
      <c r="CY100" s="410"/>
      <c r="CZ100" s="410"/>
      <c r="DA100" s="410"/>
    </row>
    <row r="101" spans="1:105" s="31" customFormat="1" ht="15" hidden="1">
      <c r="A101" s="402" t="s">
        <v>110</v>
      </c>
      <c r="B101" s="402"/>
      <c r="C101" s="402"/>
      <c r="D101" s="402"/>
      <c r="E101" s="402"/>
      <c r="F101" s="402"/>
      <c r="G101" s="402"/>
      <c r="H101" s="402"/>
      <c r="I101" s="402"/>
      <c r="J101" s="30"/>
      <c r="K101" s="406" t="s">
        <v>21</v>
      </c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  <c r="AE101" s="406"/>
      <c r="AF101" s="406"/>
      <c r="AG101" s="406"/>
      <c r="AH101" s="406"/>
      <c r="AI101" s="406"/>
      <c r="AJ101" s="406"/>
      <c r="AK101" s="406"/>
      <c r="AL101" s="406"/>
      <c r="AM101" s="406"/>
      <c r="AN101" s="406"/>
      <c r="AO101" s="406"/>
      <c r="AP101" s="406"/>
      <c r="AQ101" s="406"/>
      <c r="AR101" s="406"/>
      <c r="AS101" s="406"/>
      <c r="AT101" s="406"/>
      <c r="AU101" s="406"/>
      <c r="AV101" s="406"/>
      <c r="AW101" s="406"/>
      <c r="AX101" s="406"/>
      <c r="AY101" s="406"/>
      <c r="AZ101" s="406"/>
      <c r="BA101" s="406"/>
      <c r="BB101" s="406"/>
      <c r="BC101" s="406"/>
      <c r="BD101" s="406"/>
      <c r="BE101" s="406"/>
      <c r="BF101" s="407"/>
      <c r="BG101" s="292" t="s">
        <v>71</v>
      </c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410"/>
      <c r="BW101" s="410"/>
      <c r="BX101" s="410"/>
      <c r="BY101" s="410"/>
      <c r="BZ101" s="410"/>
      <c r="CA101" s="410"/>
      <c r="CB101" s="410"/>
      <c r="CC101" s="410"/>
      <c r="CD101" s="410"/>
      <c r="CE101" s="410"/>
      <c r="CF101" s="410"/>
      <c r="CG101" s="410"/>
      <c r="CH101" s="410"/>
      <c r="CI101" s="410"/>
      <c r="CJ101" s="410"/>
      <c r="CK101" s="410"/>
      <c r="CL101" s="410"/>
      <c r="CM101" s="410"/>
      <c r="CN101" s="410"/>
      <c r="CO101" s="410"/>
      <c r="CP101" s="410"/>
      <c r="CQ101" s="410"/>
      <c r="CR101" s="410"/>
      <c r="CS101" s="410"/>
      <c r="CT101" s="410"/>
      <c r="CU101" s="410"/>
      <c r="CV101" s="410"/>
      <c r="CW101" s="410"/>
      <c r="CX101" s="410"/>
      <c r="CY101" s="410"/>
      <c r="CZ101" s="410"/>
      <c r="DA101" s="410"/>
    </row>
    <row r="102" spans="1:105" s="31" customFormat="1" ht="15" hidden="1">
      <c r="A102" s="402" t="s">
        <v>111</v>
      </c>
      <c r="B102" s="402"/>
      <c r="C102" s="402"/>
      <c r="D102" s="402"/>
      <c r="E102" s="402"/>
      <c r="F102" s="402"/>
      <c r="G102" s="402"/>
      <c r="H102" s="402"/>
      <c r="I102" s="402"/>
      <c r="J102" s="30"/>
      <c r="K102" s="419" t="s">
        <v>23</v>
      </c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19"/>
      <c r="AL102" s="419"/>
      <c r="AM102" s="419"/>
      <c r="AN102" s="419"/>
      <c r="AO102" s="419"/>
      <c r="AP102" s="419"/>
      <c r="AQ102" s="419"/>
      <c r="AR102" s="419"/>
      <c r="AS102" s="419"/>
      <c r="AT102" s="419"/>
      <c r="AU102" s="419"/>
      <c r="AV102" s="419"/>
      <c r="AW102" s="419"/>
      <c r="AX102" s="419"/>
      <c r="AY102" s="419"/>
      <c r="AZ102" s="419"/>
      <c r="BA102" s="419"/>
      <c r="BB102" s="419"/>
      <c r="BC102" s="419"/>
      <c r="BD102" s="419"/>
      <c r="BE102" s="419"/>
      <c r="BF102" s="420"/>
      <c r="BG102" s="292" t="s">
        <v>71</v>
      </c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410"/>
      <c r="BW102" s="410"/>
      <c r="BX102" s="410"/>
      <c r="BY102" s="410"/>
      <c r="BZ102" s="410"/>
      <c r="CA102" s="410"/>
      <c r="CB102" s="410"/>
      <c r="CC102" s="410"/>
      <c r="CD102" s="410"/>
      <c r="CE102" s="410"/>
      <c r="CF102" s="410"/>
      <c r="CG102" s="410"/>
      <c r="CH102" s="410"/>
      <c r="CI102" s="410"/>
      <c r="CJ102" s="410"/>
      <c r="CK102" s="410"/>
      <c r="CL102" s="410"/>
      <c r="CM102" s="410"/>
      <c r="CN102" s="410"/>
      <c r="CO102" s="410"/>
      <c r="CP102" s="410"/>
      <c r="CQ102" s="410"/>
      <c r="CR102" s="410"/>
      <c r="CS102" s="410"/>
      <c r="CT102" s="410"/>
      <c r="CU102" s="410"/>
      <c r="CV102" s="410"/>
      <c r="CW102" s="410"/>
      <c r="CX102" s="410"/>
      <c r="CY102" s="410"/>
      <c r="CZ102" s="410"/>
      <c r="DA102" s="410"/>
    </row>
    <row r="103" spans="1:105" s="31" customFormat="1" ht="15" hidden="1">
      <c r="A103" s="402" t="s">
        <v>112</v>
      </c>
      <c r="B103" s="402"/>
      <c r="C103" s="402"/>
      <c r="D103" s="402"/>
      <c r="E103" s="402"/>
      <c r="F103" s="402"/>
      <c r="G103" s="402"/>
      <c r="H103" s="402"/>
      <c r="I103" s="402"/>
      <c r="J103" s="30"/>
      <c r="K103" s="419" t="s">
        <v>25</v>
      </c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419"/>
      <c r="Z103" s="419"/>
      <c r="AA103" s="419"/>
      <c r="AB103" s="419"/>
      <c r="AC103" s="419"/>
      <c r="AD103" s="419"/>
      <c r="AE103" s="419"/>
      <c r="AF103" s="419"/>
      <c r="AG103" s="419"/>
      <c r="AH103" s="419"/>
      <c r="AI103" s="419"/>
      <c r="AJ103" s="419"/>
      <c r="AK103" s="419"/>
      <c r="AL103" s="419"/>
      <c r="AM103" s="419"/>
      <c r="AN103" s="419"/>
      <c r="AO103" s="419"/>
      <c r="AP103" s="419"/>
      <c r="AQ103" s="419"/>
      <c r="AR103" s="419"/>
      <c r="AS103" s="419"/>
      <c r="AT103" s="419"/>
      <c r="AU103" s="419"/>
      <c r="AV103" s="419"/>
      <c r="AW103" s="419"/>
      <c r="AX103" s="419"/>
      <c r="AY103" s="419"/>
      <c r="AZ103" s="419"/>
      <c r="BA103" s="419"/>
      <c r="BB103" s="419"/>
      <c r="BC103" s="419"/>
      <c r="BD103" s="419"/>
      <c r="BE103" s="419"/>
      <c r="BF103" s="420"/>
      <c r="BG103" s="292" t="s">
        <v>71</v>
      </c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410"/>
      <c r="BW103" s="410"/>
      <c r="BX103" s="410"/>
      <c r="BY103" s="410"/>
      <c r="BZ103" s="410"/>
      <c r="CA103" s="410"/>
      <c r="CB103" s="410"/>
      <c r="CC103" s="410"/>
      <c r="CD103" s="410"/>
      <c r="CE103" s="410"/>
      <c r="CF103" s="410"/>
      <c r="CG103" s="410"/>
      <c r="CH103" s="410"/>
      <c r="CI103" s="410"/>
      <c r="CJ103" s="410"/>
      <c r="CK103" s="410"/>
      <c r="CL103" s="410"/>
      <c r="CM103" s="410"/>
      <c r="CN103" s="410"/>
      <c r="CO103" s="410"/>
      <c r="CP103" s="410"/>
      <c r="CQ103" s="410"/>
      <c r="CR103" s="410"/>
      <c r="CS103" s="410"/>
      <c r="CT103" s="410"/>
      <c r="CU103" s="410"/>
      <c r="CV103" s="410"/>
      <c r="CW103" s="410"/>
      <c r="CX103" s="410"/>
      <c r="CY103" s="410"/>
      <c r="CZ103" s="410"/>
      <c r="DA103" s="410"/>
    </row>
    <row r="104" spans="1:105" s="31" customFormat="1" ht="15" hidden="1">
      <c r="A104" s="402" t="s">
        <v>113</v>
      </c>
      <c r="B104" s="402"/>
      <c r="C104" s="402"/>
      <c r="D104" s="402"/>
      <c r="E104" s="402"/>
      <c r="F104" s="402"/>
      <c r="G104" s="402"/>
      <c r="H104" s="402"/>
      <c r="I104" s="402"/>
      <c r="J104" s="30"/>
      <c r="K104" s="419" t="s">
        <v>27</v>
      </c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19"/>
      <c r="AL104" s="419"/>
      <c r="AM104" s="419"/>
      <c r="AN104" s="419"/>
      <c r="AO104" s="419"/>
      <c r="AP104" s="419"/>
      <c r="AQ104" s="419"/>
      <c r="AR104" s="419"/>
      <c r="AS104" s="419"/>
      <c r="AT104" s="419"/>
      <c r="AU104" s="419"/>
      <c r="AV104" s="419"/>
      <c r="AW104" s="419"/>
      <c r="AX104" s="419"/>
      <c r="AY104" s="419"/>
      <c r="AZ104" s="419"/>
      <c r="BA104" s="419"/>
      <c r="BB104" s="419"/>
      <c r="BC104" s="419"/>
      <c r="BD104" s="419"/>
      <c r="BE104" s="419"/>
      <c r="BF104" s="420"/>
      <c r="BG104" s="292" t="s">
        <v>71</v>
      </c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410"/>
      <c r="BW104" s="410"/>
      <c r="BX104" s="410"/>
      <c r="BY104" s="410"/>
      <c r="BZ104" s="410"/>
      <c r="CA104" s="410"/>
      <c r="CB104" s="410"/>
      <c r="CC104" s="410"/>
      <c r="CD104" s="410"/>
      <c r="CE104" s="410"/>
      <c r="CF104" s="410"/>
      <c r="CG104" s="410"/>
      <c r="CH104" s="410"/>
      <c r="CI104" s="410"/>
      <c r="CJ104" s="410"/>
      <c r="CK104" s="410"/>
      <c r="CL104" s="410"/>
      <c r="CM104" s="410"/>
      <c r="CN104" s="410"/>
      <c r="CO104" s="410"/>
      <c r="CP104" s="410"/>
      <c r="CQ104" s="410"/>
      <c r="CR104" s="410"/>
      <c r="CS104" s="410"/>
      <c r="CT104" s="410"/>
      <c r="CU104" s="410"/>
      <c r="CV104" s="410"/>
      <c r="CW104" s="410"/>
      <c r="CX104" s="410"/>
      <c r="CY104" s="410"/>
      <c r="CZ104" s="410"/>
      <c r="DA104" s="410"/>
    </row>
    <row r="105" spans="1:105" s="31" customFormat="1" ht="15" hidden="1">
      <c r="A105" s="402" t="s">
        <v>114</v>
      </c>
      <c r="B105" s="402"/>
      <c r="C105" s="402"/>
      <c r="D105" s="402"/>
      <c r="E105" s="402"/>
      <c r="F105" s="402"/>
      <c r="G105" s="402"/>
      <c r="H105" s="402"/>
      <c r="I105" s="402"/>
      <c r="J105" s="30"/>
      <c r="K105" s="406" t="s">
        <v>29</v>
      </c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6"/>
      <c r="AG105" s="406"/>
      <c r="AH105" s="406"/>
      <c r="AI105" s="406"/>
      <c r="AJ105" s="406"/>
      <c r="AK105" s="406"/>
      <c r="AL105" s="406"/>
      <c r="AM105" s="406"/>
      <c r="AN105" s="406"/>
      <c r="AO105" s="406"/>
      <c r="AP105" s="406"/>
      <c r="AQ105" s="406"/>
      <c r="AR105" s="406"/>
      <c r="AS105" s="406"/>
      <c r="AT105" s="406"/>
      <c r="AU105" s="406"/>
      <c r="AV105" s="406"/>
      <c r="AW105" s="406"/>
      <c r="AX105" s="406"/>
      <c r="AY105" s="406"/>
      <c r="AZ105" s="406"/>
      <c r="BA105" s="406"/>
      <c r="BB105" s="406"/>
      <c r="BC105" s="406"/>
      <c r="BD105" s="406"/>
      <c r="BE105" s="406"/>
      <c r="BF105" s="407"/>
      <c r="BG105" s="292" t="s">
        <v>71</v>
      </c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410"/>
      <c r="BW105" s="410"/>
      <c r="BX105" s="410"/>
      <c r="BY105" s="410"/>
      <c r="BZ105" s="410"/>
      <c r="CA105" s="410"/>
      <c r="CB105" s="410"/>
      <c r="CC105" s="410"/>
      <c r="CD105" s="410"/>
      <c r="CE105" s="410"/>
      <c r="CF105" s="410"/>
      <c r="CG105" s="410"/>
      <c r="CH105" s="410"/>
      <c r="CI105" s="410"/>
      <c r="CJ105" s="410"/>
      <c r="CK105" s="410"/>
      <c r="CL105" s="410"/>
      <c r="CM105" s="410"/>
      <c r="CN105" s="410"/>
      <c r="CO105" s="410"/>
      <c r="CP105" s="410"/>
      <c r="CQ105" s="410"/>
      <c r="CR105" s="410"/>
      <c r="CS105" s="410"/>
      <c r="CT105" s="410"/>
      <c r="CU105" s="410"/>
      <c r="CV105" s="410"/>
      <c r="CW105" s="410"/>
      <c r="CX105" s="410"/>
      <c r="CY105" s="410"/>
      <c r="CZ105" s="410"/>
      <c r="DA105" s="410"/>
    </row>
    <row r="106" spans="1:105" s="31" customFormat="1" ht="15" hidden="1">
      <c r="A106" s="402"/>
      <c r="B106" s="402"/>
      <c r="C106" s="402"/>
      <c r="D106" s="402"/>
      <c r="E106" s="402"/>
      <c r="F106" s="402"/>
      <c r="G106" s="402"/>
      <c r="H106" s="402"/>
      <c r="I106" s="402"/>
      <c r="J106" s="30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  <c r="AE106" s="406"/>
      <c r="AF106" s="406"/>
      <c r="AG106" s="406"/>
      <c r="AH106" s="406"/>
      <c r="AI106" s="406"/>
      <c r="AJ106" s="406"/>
      <c r="AK106" s="406"/>
      <c r="AL106" s="406"/>
      <c r="AM106" s="406"/>
      <c r="AN106" s="406"/>
      <c r="AO106" s="406"/>
      <c r="AP106" s="406"/>
      <c r="AQ106" s="406"/>
      <c r="AR106" s="406"/>
      <c r="AS106" s="406"/>
      <c r="AT106" s="406"/>
      <c r="AU106" s="406"/>
      <c r="AV106" s="406"/>
      <c r="AW106" s="406"/>
      <c r="AX106" s="406"/>
      <c r="AY106" s="406"/>
      <c r="AZ106" s="406"/>
      <c r="BA106" s="406"/>
      <c r="BB106" s="406"/>
      <c r="BC106" s="406"/>
      <c r="BD106" s="406"/>
      <c r="BE106" s="406"/>
      <c r="BF106" s="407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410"/>
      <c r="BW106" s="410"/>
      <c r="BX106" s="410"/>
      <c r="BY106" s="410"/>
      <c r="BZ106" s="410"/>
      <c r="CA106" s="410"/>
      <c r="CB106" s="410"/>
      <c r="CC106" s="410"/>
      <c r="CD106" s="410"/>
      <c r="CE106" s="410"/>
      <c r="CF106" s="410"/>
      <c r="CG106" s="410"/>
      <c r="CH106" s="410"/>
      <c r="CI106" s="410"/>
      <c r="CJ106" s="410"/>
      <c r="CK106" s="410"/>
      <c r="CL106" s="410"/>
      <c r="CM106" s="410"/>
      <c r="CN106" s="410"/>
      <c r="CO106" s="410"/>
      <c r="CP106" s="410"/>
      <c r="CQ106" s="410"/>
      <c r="CR106" s="410"/>
      <c r="CS106" s="410"/>
      <c r="CT106" s="410"/>
      <c r="CU106" s="410"/>
      <c r="CV106" s="410"/>
      <c r="CW106" s="410"/>
      <c r="CX106" s="410"/>
      <c r="CY106" s="410"/>
      <c r="CZ106" s="410"/>
      <c r="DA106" s="410"/>
    </row>
    <row r="107" spans="1:105" s="31" customFormat="1" ht="15" hidden="1">
      <c r="A107" s="402" t="s">
        <v>115</v>
      </c>
      <c r="B107" s="402"/>
      <c r="C107" s="402"/>
      <c r="D107" s="402"/>
      <c r="E107" s="402"/>
      <c r="F107" s="402"/>
      <c r="G107" s="402"/>
      <c r="H107" s="402"/>
      <c r="I107" s="402"/>
      <c r="J107" s="30"/>
      <c r="K107" s="406" t="s">
        <v>943</v>
      </c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  <c r="AE107" s="406"/>
      <c r="AF107" s="406"/>
      <c r="AG107" s="406"/>
      <c r="AH107" s="406"/>
      <c r="AI107" s="406"/>
      <c r="AJ107" s="406"/>
      <c r="AK107" s="406"/>
      <c r="AL107" s="406"/>
      <c r="AM107" s="406"/>
      <c r="AN107" s="406"/>
      <c r="AO107" s="406"/>
      <c r="AP107" s="406"/>
      <c r="AQ107" s="406"/>
      <c r="AR107" s="406"/>
      <c r="AS107" s="406"/>
      <c r="AT107" s="406"/>
      <c r="AU107" s="406"/>
      <c r="AV107" s="406"/>
      <c r="AW107" s="406"/>
      <c r="AX107" s="406"/>
      <c r="AY107" s="406"/>
      <c r="AZ107" s="406"/>
      <c r="BA107" s="406"/>
      <c r="BB107" s="406"/>
      <c r="BC107" s="406"/>
      <c r="BD107" s="406"/>
      <c r="BE107" s="406"/>
      <c r="BF107" s="407"/>
      <c r="BG107" s="292" t="s">
        <v>71</v>
      </c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410"/>
      <c r="BW107" s="410"/>
      <c r="BX107" s="410"/>
      <c r="BY107" s="410"/>
      <c r="BZ107" s="410"/>
      <c r="CA107" s="410"/>
      <c r="CB107" s="410"/>
      <c r="CC107" s="410"/>
      <c r="CD107" s="410"/>
      <c r="CE107" s="410"/>
      <c r="CF107" s="410"/>
      <c r="CG107" s="410"/>
      <c r="CH107" s="410"/>
      <c r="CI107" s="410"/>
      <c r="CJ107" s="410"/>
      <c r="CK107" s="410"/>
      <c r="CL107" s="410"/>
      <c r="CM107" s="410"/>
      <c r="CN107" s="410"/>
      <c r="CO107" s="410"/>
      <c r="CP107" s="410"/>
      <c r="CQ107" s="410"/>
      <c r="CR107" s="410"/>
      <c r="CS107" s="410"/>
      <c r="CT107" s="410"/>
      <c r="CU107" s="410"/>
      <c r="CV107" s="410"/>
      <c r="CW107" s="410"/>
      <c r="CX107" s="410"/>
      <c r="CY107" s="410"/>
      <c r="CZ107" s="410"/>
      <c r="DA107" s="410"/>
    </row>
    <row r="108" spans="1:105" s="31" customFormat="1" ht="29.25" customHeight="1" hidden="1">
      <c r="A108" s="402" t="s">
        <v>116</v>
      </c>
      <c r="B108" s="402"/>
      <c r="C108" s="402"/>
      <c r="D108" s="402"/>
      <c r="E108" s="402"/>
      <c r="F108" s="402"/>
      <c r="G108" s="402"/>
      <c r="H108" s="402"/>
      <c r="I108" s="402"/>
      <c r="J108" s="30"/>
      <c r="K108" s="403" t="s">
        <v>117</v>
      </c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3"/>
      <c r="AD108" s="403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  <c r="AP108" s="403"/>
      <c r="AQ108" s="403"/>
      <c r="AR108" s="403"/>
      <c r="AS108" s="403"/>
      <c r="AT108" s="403"/>
      <c r="AU108" s="403"/>
      <c r="AV108" s="403"/>
      <c r="AW108" s="403"/>
      <c r="AX108" s="403"/>
      <c r="AY108" s="403"/>
      <c r="AZ108" s="403"/>
      <c r="BA108" s="403"/>
      <c r="BB108" s="403"/>
      <c r="BC108" s="403"/>
      <c r="BD108" s="403"/>
      <c r="BE108" s="403"/>
      <c r="BF108" s="404"/>
      <c r="BG108" s="292" t="s">
        <v>71</v>
      </c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410"/>
      <c r="BW108" s="410"/>
      <c r="BX108" s="410"/>
      <c r="BY108" s="410"/>
      <c r="BZ108" s="410"/>
      <c r="CA108" s="410"/>
      <c r="CB108" s="410"/>
      <c r="CC108" s="410"/>
      <c r="CD108" s="410"/>
      <c r="CE108" s="410"/>
      <c r="CF108" s="410"/>
      <c r="CG108" s="410"/>
      <c r="CH108" s="410"/>
      <c r="CI108" s="410"/>
      <c r="CJ108" s="410"/>
      <c r="CK108" s="410"/>
      <c r="CL108" s="410"/>
      <c r="CM108" s="410"/>
      <c r="CN108" s="410"/>
      <c r="CO108" s="410"/>
      <c r="CP108" s="410"/>
      <c r="CQ108" s="410"/>
      <c r="CR108" s="410"/>
      <c r="CS108" s="410"/>
      <c r="CT108" s="410"/>
      <c r="CU108" s="410"/>
      <c r="CV108" s="410"/>
      <c r="CW108" s="410"/>
      <c r="CX108" s="410"/>
      <c r="CY108" s="410"/>
      <c r="CZ108" s="410"/>
      <c r="DA108" s="410"/>
    </row>
    <row r="109" spans="1:105" s="31" customFormat="1" ht="15" hidden="1">
      <c r="A109" s="402" t="s">
        <v>118</v>
      </c>
      <c r="B109" s="402"/>
      <c r="C109" s="402"/>
      <c r="D109" s="402"/>
      <c r="E109" s="402"/>
      <c r="F109" s="402"/>
      <c r="G109" s="402"/>
      <c r="H109" s="402"/>
      <c r="I109" s="402"/>
      <c r="J109" s="30"/>
      <c r="K109" s="406" t="s">
        <v>18</v>
      </c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6"/>
      <c r="AD109" s="406"/>
      <c r="AE109" s="406"/>
      <c r="AF109" s="406"/>
      <c r="AG109" s="406"/>
      <c r="AH109" s="406"/>
      <c r="AI109" s="406"/>
      <c r="AJ109" s="406"/>
      <c r="AK109" s="406"/>
      <c r="AL109" s="406"/>
      <c r="AM109" s="406"/>
      <c r="AN109" s="406"/>
      <c r="AO109" s="406"/>
      <c r="AP109" s="406"/>
      <c r="AQ109" s="406"/>
      <c r="AR109" s="406"/>
      <c r="AS109" s="406"/>
      <c r="AT109" s="406"/>
      <c r="AU109" s="406"/>
      <c r="AV109" s="406"/>
      <c r="AW109" s="406"/>
      <c r="AX109" s="406"/>
      <c r="AY109" s="406"/>
      <c r="AZ109" s="406"/>
      <c r="BA109" s="406"/>
      <c r="BB109" s="406"/>
      <c r="BC109" s="406"/>
      <c r="BD109" s="406"/>
      <c r="BE109" s="406"/>
      <c r="BF109" s="407"/>
      <c r="BG109" s="292" t="s">
        <v>71</v>
      </c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410"/>
      <c r="BW109" s="410"/>
      <c r="BX109" s="410"/>
      <c r="BY109" s="410"/>
      <c r="BZ109" s="410"/>
      <c r="CA109" s="410"/>
      <c r="CB109" s="410"/>
      <c r="CC109" s="410"/>
      <c r="CD109" s="410"/>
      <c r="CE109" s="410"/>
      <c r="CF109" s="410"/>
      <c r="CG109" s="410"/>
      <c r="CH109" s="410"/>
      <c r="CI109" s="410"/>
      <c r="CJ109" s="410"/>
      <c r="CK109" s="410"/>
      <c r="CL109" s="410"/>
      <c r="CM109" s="410"/>
      <c r="CN109" s="410"/>
      <c r="CO109" s="410"/>
      <c r="CP109" s="410"/>
      <c r="CQ109" s="410"/>
      <c r="CR109" s="410"/>
      <c r="CS109" s="410"/>
      <c r="CT109" s="410"/>
      <c r="CU109" s="410"/>
      <c r="CV109" s="410"/>
      <c r="CW109" s="410"/>
      <c r="CX109" s="410"/>
      <c r="CY109" s="410"/>
      <c r="CZ109" s="410"/>
      <c r="DA109" s="410"/>
    </row>
    <row r="110" spans="1:105" s="31" customFormat="1" ht="15" hidden="1">
      <c r="A110" s="402"/>
      <c r="B110" s="402"/>
      <c r="C110" s="402"/>
      <c r="D110" s="402"/>
      <c r="E110" s="402"/>
      <c r="F110" s="402"/>
      <c r="G110" s="402"/>
      <c r="H110" s="402"/>
      <c r="I110" s="402"/>
      <c r="J110" s="30"/>
      <c r="K110" s="403"/>
      <c r="L110" s="403"/>
      <c r="M110" s="403"/>
      <c r="N110" s="403"/>
      <c r="O110" s="403"/>
      <c r="P110" s="403"/>
      <c r="Q110" s="403"/>
      <c r="R110" s="403"/>
      <c r="S110" s="403"/>
      <c r="T110" s="403"/>
      <c r="U110" s="403"/>
      <c r="V110" s="403"/>
      <c r="W110" s="403"/>
      <c r="X110" s="403"/>
      <c r="Y110" s="403"/>
      <c r="Z110" s="403"/>
      <c r="AA110" s="403"/>
      <c r="AB110" s="403"/>
      <c r="AC110" s="403"/>
      <c r="AD110" s="403"/>
      <c r="AE110" s="403"/>
      <c r="AF110" s="403"/>
      <c r="AG110" s="403"/>
      <c r="AH110" s="403"/>
      <c r="AI110" s="403"/>
      <c r="AJ110" s="403"/>
      <c r="AK110" s="403"/>
      <c r="AL110" s="403"/>
      <c r="AM110" s="403"/>
      <c r="AN110" s="403"/>
      <c r="AO110" s="403"/>
      <c r="AP110" s="403"/>
      <c r="AQ110" s="403"/>
      <c r="AR110" s="403"/>
      <c r="AS110" s="403"/>
      <c r="AT110" s="403"/>
      <c r="AU110" s="403"/>
      <c r="AV110" s="403"/>
      <c r="AW110" s="403"/>
      <c r="AX110" s="403"/>
      <c r="AY110" s="403"/>
      <c r="AZ110" s="403"/>
      <c r="BA110" s="403"/>
      <c r="BB110" s="403"/>
      <c r="BC110" s="403"/>
      <c r="BD110" s="403"/>
      <c r="BE110" s="403"/>
      <c r="BF110" s="404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410"/>
      <c r="BW110" s="410"/>
      <c r="BX110" s="410"/>
      <c r="BY110" s="410"/>
      <c r="BZ110" s="410"/>
      <c r="CA110" s="410"/>
      <c r="CB110" s="410"/>
      <c r="CC110" s="410"/>
      <c r="CD110" s="410"/>
      <c r="CE110" s="410"/>
      <c r="CF110" s="410"/>
      <c r="CG110" s="410"/>
      <c r="CH110" s="410"/>
      <c r="CI110" s="410"/>
      <c r="CJ110" s="410"/>
      <c r="CK110" s="410"/>
      <c r="CL110" s="410"/>
      <c r="CM110" s="410"/>
      <c r="CN110" s="410"/>
      <c r="CO110" s="410"/>
      <c r="CP110" s="410"/>
      <c r="CQ110" s="410"/>
      <c r="CR110" s="410"/>
      <c r="CS110" s="410"/>
      <c r="CT110" s="410"/>
      <c r="CU110" s="410"/>
      <c r="CV110" s="410"/>
      <c r="CW110" s="410"/>
      <c r="CX110" s="410"/>
      <c r="CY110" s="410"/>
      <c r="CZ110" s="410"/>
      <c r="DA110" s="410"/>
    </row>
    <row r="111" spans="1:105" s="31" customFormat="1" ht="15" hidden="1">
      <c r="A111" s="402" t="s">
        <v>119</v>
      </c>
      <c r="B111" s="402"/>
      <c r="C111" s="402"/>
      <c r="D111" s="402"/>
      <c r="E111" s="402"/>
      <c r="F111" s="402"/>
      <c r="G111" s="402"/>
      <c r="H111" s="402"/>
      <c r="I111" s="402"/>
      <c r="J111" s="30"/>
      <c r="K111" s="406" t="s">
        <v>19</v>
      </c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6"/>
      <c r="AN111" s="406"/>
      <c r="AO111" s="406"/>
      <c r="AP111" s="406"/>
      <c r="AQ111" s="406"/>
      <c r="AR111" s="406"/>
      <c r="AS111" s="406"/>
      <c r="AT111" s="406"/>
      <c r="AU111" s="406"/>
      <c r="AV111" s="406"/>
      <c r="AW111" s="406"/>
      <c r="AX111" s="406"/>
      <c r="AY111" s="406"/>
      <c r="AZ111" s="406"/>
      <c r="BA111" s="406"/>
      <c r="BB111" s="406"/>
      <c r="BC111" s="406"/>
      <c r="BD111" s="406"/>
      <c r="BE111" s="406"/>
      <c r="BF111" s="407"/>
      <c r="BG111" s="292" t="s">
        <v>71</v>
      </c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410"/>
      <c r="BW111" s="410"/>
      <c r="BX111" s="410"/>
      <c r="BY111" s="410"/>
      <c r="BZ111" s="410"/>
      <c r="CA111" s="410"/>
      <c r="CB111" s="410"/>
      <c r="CC111" s="410"/>
      <c r="CD111" s="410"/>
      <c r="CE111" s="410"/>
      <c r="CF111" s="410"/>
      <c r="CG111" s="410"/>
      <c r="CH111" s="410"/>
      <c r="CI111" s="410"/>
      <c r="CJ111" s="410"/>
      <c r="CK111" s="410"/>
      <c r="CL111" s="410"/>
      <c r="CM111" s="410"/>
      <c r="CN111" s="410"/>
      <c r="CO111" s="410"/>
      <c r="CP111" s="410"/>
      <c r="CQ111" s="410"/>
      <c r="CR111" s="410"/>
      <c r="CS111" s="410"/>
      <c r="CT111" s="410"/>
      <c r="CU111" s="410"/>
      <c r="CV111" s="410"/>
      <c r="CW111" s="410"/>
      <c r="CX111" s="410"/>
      <c r="CY111" s="410"/>
      <c r="CZ111" s="410"/>
      <c r="DA111" s="410"/>
    </row>
    <row r="112" spans="1:105" s="31" customFormat="1" ht="15" hidden="1">
      <c r="A112" s="402" t="s">
        <v>120</v>
      </c>
      <c r="B112" s="402"/>
      <c r="C112" s="402"/>
      <c r="D112" s="402"/>
      <c r="E112" s="402"/>
      <c r="F112" s="402"/>
      <c r="G112" s="402"/>
      <c r="H112" s="402"/>
      <c r="I112" s="402"/>
      <c r="J112" s="30"/>
      <c r="K112" s="406" t="s">
        <v>21</v>
      </c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  <c r="AE112" s="406"/>
      <c r="AF112" s="406"/>
      <c r="AG112" s="406"/>
      <c r="AH112" s="406"/>
      <c r="AI112" s="406"/>
      <c r="AJ112" s="406"/>
      <c r="AK112" s="406"/>
      <c r="AL112" s="406"/>
      <c r="AM112" s="406"/>
      <c r="AN112" s="406"/>
      <c r="AO112" s="406"/>
      <c r="AP112" s="406"/>
      <c r="AQ112" s="406"/>
      <c r="AR112" s="406"/>
      <c r="AS112" s="406"/>
      <c r="AT112" s="406"/>
      <c r="AU112" s="406"/>
      <c r="AV112" s="406"/>
      <c r="AW112" s="406"/>
      <c r="AX112" s="406"/>
      <c r="AY112" s="406"/>
      <c r="AZ112" s="406"/>
      <c r="BA112" s="406"/>
      <c r="BB112" s="406"/>
      <c r="BC112" s="406"/>
      <c r="BD112" s="406"/>
      <c r="BE112" s="406"/>
      <c r="BF112" s="407"/>
      <c r="BG112" s="292" t="s">
        <v>71</v>
      </c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410"/>
      <c r="BW112" s="410"/>
      <c r="BX112" s="410"/>
      <c r="BY112" s="410"/>
      <c r="BZ112" s="410"/>
      <c r="CA112" s="410"/>
      <c r="CB112" s="410"/>
      <c r="CC112" s="410"/>
      <c r="CD112" s="410"/>
      <c r="CE112" s="410"/>
      <c r="CF112" s="410"/>
      <c r="CG112" s="410"/>
      <c r="CH112" s="410"/>
      <c r="CI112" s="410"/>
      <c r="CJ112" s="410"/>
      <c r="CK112" s="410"/>
      <c r="CL112" s="410"/>
      <c r="CM112" s="410"/>
      <c r="CN112" s="410"/>
      <c r="CO112" s="410"/>
      <c r="CP112" s="410"/>
      <c r="CQ112" s="410"/>
      <c r="CR112" s="410"/>
      <c r="CS112" s="410"/>
      <c r="CT112" s="410"/>
      <c r="CU112" s="410"/>
      <c r="CV112" s="410"/>
      <c r="CW112" s="410"/>
      <c r="CX112" s="410"/>
      <c r="CY112" s="410"/>
      <c r="CZ112" s="410"/>
      <c r="DA112" s="410"/>
    </row>
    <row r="113" spans="1:105" s="31" customFormat="1" ht="15" hidden="1">
      <c r="A113" s="402" t="s">
        <v>121</v>
      </c>
      <c r="B113" s="402"/>
      <c r="C113" s="402"/>
      <c r="D113" s="402"/>
      <c r="E113" s="402"/>
      <c r="F113" s="402"/>
      <c r="G113" s="402"/>
      <c r="H113" s="402"/>
      <c r="I113" s="402"/>
      <c r="J113" s="30"/>
      <c r="K113" s="419" t="s">
        <v>23</v>
      </c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419"/>
      <c r="AX113" s="419"/>
      <c r="AY113" s="419"/>
      <c r="AZ113" s="419"/>
      <c r="BA113" s="419"/>
      <c r="BB113" s="419"/>
      <c r="BC113" s="419"/>
      <c r="BD113" s="419"/>
      <c r="BE113" s="419"/>
      <c r="BF113" s="420"/>
      <c r="BG113" s="292" t="s">
        <v>71</v>
      </c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410"/>
      <c r="BW113" s="410"/>
      <c r="BX113" s="410"/>
      <c r="BY113" s="410"/>
      <c r="BZ113" s="410"/>
      <c r="CA113" s="410"/>
      <c r="CB113" s="410"/>
      <c r="CC113" s="410"/>
      <c r="CD113" s="410"/>
      <c r="CE113" s="410"/>
      <c r="CF113" s="410"/>
      <c r="CG113" s="410"/>
      <c r="CH113" s="410"/>
      <c r="CI113" s="410"/>
      <c r="CJ113" s="410"/>
      <c r="CK113" s="410"/>
      <c r="CL113" s="410"/>
      <c r="CM113" s="410"/>
      <c r="CN113" s="410"/>
      <c r="CO113" s="410"/>
      <c r="CP113" s="410"/>
      <c r="CQ113" s="410"/>
      <c r="CR113" s="410"/>
      <c r="CS113" s="410"/>
      <c r="CT113" s="410"/>
      <c r="CU113" s="410"/>
      <c r="CV113" s="410"/>
      <c r="CW113" s="410"/>
      <c r="CX113" s="410"/>
      <c r="CY113" s="410"/>
      <c r="CZ113" s="410"/>
      <c r="DA113" s="410"/>
    </row>
    <row r="114" spans="1:105" s="31" customFormat="1" ht="15" hidden="1">
      <c r="A114" s="402" t="s">
        <v>122</v>
      </c>
      <c r="B114" s="402"/>
      <c r="C114" s="402"/>
      <c r="D114" s="402"/>
      <c r="E114" s="402"/>
      <c r="F114" s="402"/>
      <c r="G114" s="402"/>
      <c r="H114" s="402"/>
      <c r="I114" s="402"/>
      <c r="J114" s="30"/>
      <c r="K114" s="419" t="s">
        <v>25</v>
      </c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419"/>
      <c r="AX114" s="419"/>
      <c r="AY114" s="419"/>
      <c r="AZ114" s="419"/>
      <c r="BA114" s="419"/>
      <c r="BB114" s="419"/>
      <c r="BC114" s="419"/>
      <c r="BD114" s="419"/>
      <c r="BE114" s="419"/>
      <c r="BF114" s="420"/>
      <c r="BG114" s="292" t="s">
        <v>71</v>
      </c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410"/>
      <c r="BW114" s="410"/>
      <c r="BX114" s="410"/>
      <c r="BY114" s="410"/>
      <c r="BZ114" s="410"/>
      <c r="CA114" s="410"/>
      <c r="CB114" s="410"/>
      <c r="CC114" s="410"/>
      <c r="CD114" s="410"/>
      <c r="CE114" s="410"/>
      <c r="CF114" s="410"/>
      <c r="CG114" s="410"/>
      <c r="CH114" s="410"/>
      <c r="CI114" s="410"/>
      <c r="CJ114" s="410"/>
      <c r="CK114" s="410"/>
      <c r="CL114" s="410"/>
      <c r="CM114" s="410"/>
      <c r="CN114" s="410"/>
      <c r="CO114" s="410"/>
      <c r="CP114" s="410"/>
      <c r="CQ114" s="410"/>
      <c r="CR114" s="410"/>
      <c r="CS114" s="410"/>
      <c r="CT114" s="410"/>
      <c r="CU114" s="410"/>
      <c r="CV114" s="410"/>
      <c r="CW114" s="410"/>
      <c r="CX114" s="410"/>
      <c r="CY114" s="410"/>
      <c r="CZ114" s="410"/>
      <c r="DA114" s="410"/>
    </row>
    <row r="115" spans="1:105" s="31" customFormat="1" ht="15" hidden="1">
      <c r="A115" s="402" t="s">
        <v>123</v>
      </c>
      <c r="B115" s="402"/>
      <c r="C115" s="402"/>
      <c r="D115" s="402"/>
      <c r="E115" s="402"/>
      <c r="F115" s="402"/>
      <c r="G115" s="402"/>
      <c r="H115" s="402"/>
      <c r="I115" s="402"/>
      <c r="J115" s="30"/>
      <c r="K115" s="419" t="s">
        <v>27</v>
      </c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419"/>
      <c r="AX115" s="419"/>
      <c r="AY115" s="419"/>
      <c r="AZ115" s="419"/>
      <c r="BA115" s="419"/>
      <c r="BB115" s="419"/>
      <c r="BC115" s="419"/>
      <c r="BD115" s="419"/>
      <c r="BE115" s="419"/>
      <c r="BF115" s="420"/>
      <c r="BG115" s="292" t="s">
        <v>71</v>
      </c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410"/>
      <c r="BW115" s="410"/>
      <c r="BX115" s="410"/>
      <c r="BY115" s="410"/>
      <c r="BZ115" s="410"/>
      <c r="CA115" s="410"/>
      <c r="CB115" s="410"/>
      <c r="CC115" s="410"/>
      <c r="CD115" s="410"/>
      <c r="CE115" s="410"/>
      <c r="CF115" s="410"/>
      <c r="CG115" s="410"/>
      <c r="CH115" s="410"/>
      <c r="CI115" s="410"/>
      <c r="CJ115" s="410"/>
      <c r="CK115" s="410"/>
      <c r="CL115" s="410"/>
      <c r="CM115" s="410"/>
      <c r="CN115" s="410"/>
      <c r="CO115" s="410"/>
      <c r="CP115" s="410"/>
      <c r="CQ115" s="410"/>
      <c r="CR115" s="410"/>
      <c r="CS115" s="410"/>
      <c r="CT115" s="410"/>
      <c r="CU115" s="410"/>
      <c r="CV115" s="410"/>
      <c r="CW115" s="410"/>
      <c r="CX115" s="410"/>
      <c r="CY115" s="410"/>
      <c r="CZ115" s="410"/>
      <c r="DA115" s="410"/>
    </row>
    <row r="116" spans="1:105" s="31" customFormat="1" ht="15" hidden="1">
      <c r="A116" s="402" t="s">
        <v>124</v>
      </c>
      <c r="B116" s="402"/>
      <c r="C116" s="402"/>
      <c r="D116" s="402"/>
      <c r="E116" s="402"/>
      <c r="F116" s="402"/>
      <c r="G116" s="402"/>
      <c r="H116" s="402"/>
      <c r="I116" s="402"/>
      <c r="J116" s="30"/>
      <c r="K116" s="406" t="s">
        <v>29</v>
      </c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  <c r="AE116" s="406"/>
      <c r="AF116" s="406"/>
      <c r="AG116" s="406"/>
      <c r="AH116" s="406"/>
      <c r="AI116" s="406"/>
      <c r="AJ116" s="406"/>
      <c r="AK116" s="406"/>
      <c r="AL116" s="406"/>
      <c r="AM116" s="406"/>
      <c r="AN116" s="406"/>
      <c r="AO116" s="406"/>
      <c r="AP116" s="406"/>
      <c r="AQ116" s="406"/>
      <c r="AR116" s="406"/>
      <c r="AS116" s="406"/>
      <c r="AT116" s="406"/>
      <c r="AU116" s="406"/>
      <c r="AV116" s="406"/>
      <c r="AW116" s="406"/>
      <c r="AX116" s="406"/>
      <c r="AY116" s="406"/>
      <c r="AZ116" s="406"/>
      <c r="BA116" s="406"/>
      <c r="BB116" s="406"/>
      <c r="BC116" s="406"/>
      <c r="BD116" s="406"/>
      <c r="BE116" s="406"/>
      <c r="BF116" s="407"/>
      <c r="BG116" s="292" t="s">
        <v>71</v>
      </c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410"/>
      <c r="BW116" s="410"/>
      <c r="BX116" s="410"/>
      <c r="BY116" s="410"/>
      <c r="BZ116" s="410"/>
      <c r="CA116" s="410"/>
      <c r="CB116" s="410"/>
      <c r="CC116" s="410"/>
      <c r="CD116" s="410"/>
      <c r="CE116" s="410"/>
      <c r="CF116" s="410"/>
      <c r="CG116" s="410"/>
      <c r="CH116" s="410"/>
      <c r="CI116" s="410"/>
      <c r="CJ116" s="410"/>
      <c r="CK116" s="410"/>
      <c r="CL116" s="410"/>
      <c r="CM116" s="410"/>
      <c r="CN116" s="410"/>
      <c r="CO116" s="410"/>
      <c r="CP116" s="410"/>
      <c r="CQ116" s="410"/>
      <c r="CR116" s="410"/>
      <c r="CS116" s="410"/>
      <c r="CT116" s="410"/>
      <c r="CU116" s="410"/>
      <c r="CV116" s="410"/>
      <c r="CW116" s="410"/>
      <c r="CX116" s="410"/>
      <c r="CY116" s="410"/>
      <c r="CZ116" s="410"/>
      <c r="DA116" s="410"/>
    </row>
    <row r="117" spans="1:105" s="31" customFormat="1" ht="29.25" customHeight="1" hidden="1">
      <c r="A117" s="402" t="s">
        <v>125</v>
      </c>
      <c r="B117" s="402"/>
      <c r="C117" s="402"/>
      <c r="D117" s="402"/>
      <c r="E117" s="402"/>
      <c r="F117" s="402"/>
      <c r="G117" s="402"/>
      <c r="H117" s="402"/>
      <c r="I117" s="402"/>
      <c r="J117" s="30"/>
      <c r="K117" s="403" t="s">
        <v>126</v>
      </c>
      <c r="L117" s="403"/>
      <c r="M117" s="403"/>
      <c r="N117" s="403"/>
      <c r="O117" s="403"/>
      <c r="P117" s="403"/>
      <c r="Q117" s="403"/>
      <c r="R117" s="403"/>
      <c r="S117" s="403"/>
      <c r="T117" s="403"/>
      <c r="U117" s="403"/>
      <c r="V117" s="403"/>
      <c r="W117" s="403"/>
      <c r="X117" s="403"/>
      <c r="Y117" s="403"/>
      <c r="Z117" s="403"/>
      <c r="AA117" s="403"/>
      <c r="AB117" s="403"/>
      <c r="AC117" s="403"/>
      <c r="AD117" s="403"/>
      <c r="AE117" s="403"/>
      <c r="AF117" s="403"/>
      <c r="AG117" s="403"/>
      <c r="AH117" s="403"/>
      <c r="AI117" s="403"/>
      <c r="AJ117" s="403"/>
      <c r="AK117" s="403"/>
      <c r="AL117" s="403"/>
      <c r="AM117" s="403"/>
      <c r="AN117" s="403"/>
      <c r="AO117" s="403"/>
      <c r="AP117" s="403"/>
      <c r="AQ117" s="403"/>
      <c r="AR117" s="403"/>
      <c r="AS117" s="403"/>
      <c r="AT117" s="403"/>
      <c r="AU117" s="403"/>
      <c r="AV117" s="403"/>
      <c r="AW117" s="403"/>
      <c r="AX117" s="403"/>
      <c r="AY117" s="403"/>
      <c r="AZ117" s="403"/>
      <c r="BA117" s="403"/>
      <c r="BB117" s="403"/>
      <c r="BC117" s="403"/>
      <c r="BD117" s="403"/>
      <c r="BE117" s="403"/>
      <c r="BF117" s="404"/>
      <c r="BG117" s="292" t="s">
        <v>71</v>
      </c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410"/>
      <c r="BW117" s="410"/>
      <c r="BX117" s="410"/>
      <c r="BY117" s="410"/>
      <c r="BZ117" s="410"/>
      <c r="CA117" s="410"/>
      <c r="CB117" s="410"/>
      <c r="CC117" s="410"/>
      <c r="CD117" s="410"/>
      <c r="CE117" s="410"/>
      <c r="CF117" s="410"/>
      <c r="CG117" s="410"/>
      <c r="CH117" s="410"/>
      <c r="CI117" s="410"/>
      <c r="CJ117" s="410"/>
      <c r="CK117" s="410"/>
      <c r="CL117" s="410"/>
      <c r="CM117" s="410"/>
      <c r="CN117" s="410"/>
      <c r="CO117" s="410"/>
      <c r="CP117" s="410"/>
      <c r="CQ117" s="410"/>
      <c r="CR117" s="410"/>
      <c r="CS117" s="410"/>
      <c r="CT117" s="410"/>
      <c r="CU117" s="410"/>
      <c r="CV117" s="410"/>
      <c r="CW117" s="410"/>
      <c r="CX117" s="410"/>
      <c r="CY117" s="410"/>
      <c r="CZ117" s="410"/>
      <c r="DA117" s="410"/>
    </row>
    <row r="118" spans="1:105" s="31" customFormat="1" ht="15" hidden="1">
      <c r="A118" s="402" t="s">
        <v>127</v>
      </c>
      <c r="B118" s="402"/>
      <c r="C118" s="402"/>
      <c r="D118" s="402"/>
      <c r="E118" s="402"/>
      <c r="F118" s="402"/>
      <c r="G118" s="402"/>
      <c r="H118" s="402"/>
      <c r="I118" s="402"/>
      <c r="J118" s="30"/>
      <c r="K118" s="406" t="s">
        <v>18</v>
      </c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06"/>
      <c r="AG118" s="406"/>
      <c r="AH118" s="406"/>
      <c r="AI118" s="406"/>
      <c r="AJ118" s="406"/>
      <c r="AK118" s="406"/>
      <c r="AL118" s="406"/>
      <c r="AM118" s="406"/>
      <c r="AN118" s="406"/>
      <c r="AO118" s="406"/>
      <c r="AP118" s="406"/>
      <c r="AQ118" s="406"/>
      <c r="AR118" s="406"/>
      <c r="AS118" s="406"/>
      <c r="AT118" s="406"/>
      <c r="AU118" s="406"/>
      <c r="AV118" s="406"/>
      <c r="AW118" s="406"/>
      <c r="AX118" s="406"/>
      <c r="AY118" s="406"/>
      <c r="AZ118" s="406"/>
      <c r="BA118" s="406"/>
      <c r="BB118" s="406"/>
      <c r="BC118" s="406"/>
      <c r="BD118" s="406"/>
      <c r="BE118" s="406"/>
      <c r="BF118" s="407"/>
      <c r="BG118" s="292" t="s">
        <v>71</v>
      </c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410"/>
      <c r="BW118" s="410"/>
      <c r="BX118" s="410"/>
      <c r="BY118" s="410"/>
      <c r="BZ118" s="410"/>
      <c r="CA118" s="410"/>
      <c r="CB118" s="410"/>
      <c r="CC118" s="410"/>
      <c r="CD118" s="410"/>
      <c r="CE118" s="410"/>
      <c r="CF118" s="410"/>
      <c r="CG118" s="410"/>
      <c r="CH118" s="410"/>
      <c r="CI118" s="410"/>
      <c r="CJ118" s="410"/>
      <c r="CK118" s="410"/>
      <c r="CL118" s="410"/>
      <c r="CM118" s="410"/>
      <c r="CN118" s="410"/>
      <c r="CO118" s="410"/>
      <c r="CP118" s="410"/>
      <c r="CQ118" s="410"/>
      <c r="CR118" s="410"/>
      <c r="CS118" s="410"/>
      <c r="CT118" s="410"/>
      <c r="CU118" s="410"/>
      <c r="CV118" s="410"/>
      <c r="CW118" s="410"/>
      <c r="CX118" s="410"/>
      <c r="CY118" s="410"/>
      <c r="CZ118" s="410"/>
      <c r="DA118" s="410"/>
    </row>
    <row r="119" spans="1:105" s="31" customFormat="1" ht="15" hidden="1">
      <c r="A119" s="402"/>
      <c r="B119" s="402"/>
      <c r="C119" s="402"/>
      <c r="D119" s="402"/>
      <c r="E119" s="402"/>
      <c r="F119" s="402"/>
      <c r="G119" s="402"/>
      <c r="H119" s="402"/>
      <c r="I119" s="402"/>
      <c r="J119" s="30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403"/>
      <c r="X119" s="403"/>
      <c r="Y119" s="403"/>
      <c r="Z119" s="403"/>
      <c r="AA119" s="403"/>
      <c r="AB119" s="403"/>
      <c r="AC119" s="403"/>
      <c r="AD119" s="403"/>
      <c r="AE119" s="403"/>
      <c r="AF119" s="403"/>
      <c r="AG119" s="403"/>
      <c r="AH119" s="403"/>
      <c r="AI119" s="403"/>
      <c r="AJ119" s="403"/>
      <c r="AK119" s="403"/>
      <c r="AL119" s="403"/>
      <c r="AM119" s="403"/>
      <c r="AN119" s="403"/>
      <c r="AO119" s="403"/>
      <c r="AP119" s="403"/>
      <c r="AQ119" s="403"/>
      <c r="AR119" s="403"/>
      <c r="AS119" s="403"/>
      <c r="AT119" s="403"/>
      <c r="AU119" s="403"/>
      <c r="AV119" s="403"/>
      <c r="AW119" s="403"/>
      <c r="AX119" s="403"/>
      <c r="AY119" s="403"/>
      <c r="AZ119" s="403"/>
      <c r="BA119" s="403"/>
      <c r="BB119" s="403"/>
      <c r="BC119" s="403"/>
      <c r="BD119" s="403"/>
      <c r="BE119" s="403"/>
      <c r="BF119" s="404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410"/>
      <c r="BW119" s="410"/>
      <c r="BX119" s="410"/>
      <c r="BY119" s="410"/>
      <c r="BZ119" s="410"/>
      <c r="CA119" s="410"/>
      <c r="CB119" s="410"/>
      <c r="CC119" s="410"/>
      <c r="CD119" s="410"/>
      <c r="CE119" s="410"/>
      <c r="CF119" s="410"/>
      <c r="CG119" s="410"/>
      <c r="CH119" s="410"/>
      <c r="CI119" s="410"/>
      <c r="CJ119" s="410"/>
      <c r="CK119" s="410"/>
      <c r="CL119" s="410"/>
      <c r="CM119" s="410"/>
      <c r="CN119" s="410"/>
      <c r="CO119" s="410"/>
      <c r="CP119" s="410"/>
      <c r="CQ119" s="410"/>
      <c r="CR119" s="410"/>
      <c r="CS119" s="410"/>
      <c r="CT119" s="410"/>
      <c r="CU119" s="410"/>
      <c r="CV119" s="410"/>
      <c r="CW119" s="410"/>
      <c r="CX119" s="410"/>
      <c r="CY119" s="410"/>
      <c r="CZ119" s="410"/>
      <c r="DA119" s="410"/>
    </row>
    <row r="120" spans="1:105" s="31" customFormat="1" ht="15" hidden="1">
      <c r="A120" s="402" t="s">
        <v>128</v>
      </c>
      <c r="B120" s="402"/>
      <c r="C120" s="402"/>
      <c r="D120" s="402"/>
      <c r="E120" s="402"/>
      <c r="F120" s="402"/>
      <c r="G120" s="402"/>
      <c r="H120" s="402"/>
      <c r="I120" s="402"/>
      <c r="J120" s="30"/>
      <c r="K120" s="406" t="s">
        <v>19</v>
      </c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  <c r="AE120" s="406"/>
      <c r="AF120" s="406"/>
      <c r="AG120" s="406"/>
      <c r="AH120" s="406"/>
      <c r="AI120" s="406"/>
      <c r="AJ120" s="406"/>
      <c r="AK120" s="406"/>
      <c r="AL120" s="406"/>
      <c r="AM120" s="406"/>
      <c r="AN120" s="406"/>
      <c r="AO120" s="406"/>
      <c r="AP120" s="406"/>
      <c r="AQ120" s="406"/>
      <c r="AR120" s="406"/>
      <c r="AS120" s="406"/>
      <c r="AT120" s="406"/>
      <c r="AU120" s="406"/>
      <c r="AV120" s="406"/>
      <c r="AW120" s="406"/>
      <c r="AX120" s="406"/>
      <c r="AY120" s="406"/>
      <c r="AZ120" s="406"/>
      <c r="BA120" s="406"/>
      <c r="BB120" s="406"/>
      <c r="BC120" s="406"/>
      <c r="BD120" s="406"/>
      <c r="BE120" s="406"/>
      <c r="BF120" s="407"/>
      <c r="BG120" s="292" t="s">
        <v>71</v>
      </c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410"/>
      <c r="BW120" s="410"/>
      <c r="BX120" s="410"/>
      <c r="BY120" s="410"/>
      <c r="BZ120" s="410"/>
      <c r="CA120" s="410"/>
      <c r="CB120" s="410"/>
      <c r="CC120" s="410"/>
      <c r="CD120" s="410"/>
      <c r="CE120" s="410"/>
      <c r="CF120" s="410"/>
      <c r="CG120" s="410"/>
      <c r="CH120" s="410"/>
      <c r="CI120" s="410"/>
      <c r="CJ120" s="410"/>
      <c r="CK120" s="410"/>
      <c r="CL120" s="410"/>
      <c r="CM120" s="410"/>
      <c r="CN120" s="410"/>
      <c r="CO120" s="410"/>
      <c r="CP120" s="410"/>
      <c r="CQ120" s="410"/>
      <c r="CR120" s="410"/>
      <c r="CS120" s="410"/>
      <c r="CT120" s="410"/>
      <c r="CU120" s="410"/>
      <c r="CV120" s="410"/>
      <c r="CW120" s="410"/>
      <c r="CX120" s="410"/>
      <c r="CY120" s="410"/>
      <c r="CZ120" s="410"/>
      <c r="DA120" s="410"/>
    </row>
    <row r="121" spans="1:105" s="31" customFormat="1" ht="15" hidden="1">
      <c r="A121" s="402" t="s">
        <v>129</v>
      </c>
      <c r="B121" s="402"/>
      <c r="C121" s="402"/>
      <c r="D121" s="402"/>
      <c r="E121" s="402"/>
      <c r="F121" s="402"/>
      <c r="G121" s="402"/>
      <c r="H121" s="402"/>
      <c r="I121" s="402"/>
      <c r="J121" s="30"/>
      <c r="K121" s="406" t="s">
        <v>21</v>
      </c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  <c r="AE121" s="406"/>
      <c r="AF121" s="406"/>
      <c r="AG121" s="406"/>
      <c r="AH121" s="406"/>
      <c r="AI121" s="406"/>
      <c r="AJ121" s="406"/>
      <c r="AK121" s="406"/>
      <c r="AL121" s="406"/>
      <c r="AM121" s="406"/>
      <c r="AN121" s="406"/>
      <c r="AO121" s="406"/>
      <c r="AP121" s="406"/>
      <c r="AQ121" s="406"/>
      <c r="AR121" s="406"/>
      <c r="AS121" s="406"/>
      <c r="AT121" s="406"/>
      <c r="AU121" s="406"/>
      <c r="AV121" s="406"/>
      <c r="AW121" s="406"/>
      <c r="AX121" s="406"/>
      <c r="AY121" s="406"/>
      <c r="AZ121" s="406"/>
      <c r="BA121" s="406"/>
      <c r="BB121" s="406"/>
      <c r="BC121" s="406"/>
      <c r="BD121" s="406"/>
      <c r="BE121" s="406"/>
      <c r="BF121" s="407"/>
      <c r="BG121" s="292" t="s">
        <v>71</v>
      </c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410"/>
      <c r="BW121" s="410"/>
      <c r="BX121" s="410"/>
      <c r="BY121" s="410"/>
      <c r="BZ121" s="410"/>
      <c r="CA121" s="410"/>
      <c r="CB121" s="410"/>
      <c r="CC121" s="410"/>
      <c r="CD121" s="410"/>
      <c r="CE121" s="410"/>
      <c r="CF121" s="410"/>
      <c r="CG121" s="410"/>
      <c r="CH121" s="410"/>
      <c r="CI121" s="410"/>
      <c r="CJ121" s="410"/>
      <c r="CK121" s="410"/>
      <c r="CL121" s="410"/>
      <c r="CM121" s="410"/>
      <c r="CN121" s="410"/>
      <c r="CO121" s="410"/>
      <c r="CP121" s="410"/>
      <c r="CQ121" s="410"/>
      <c r="CR121" s="410"/>
      <c r="CS121" s="410"/>
      <c r="CT121" s="410"/>
      <c r="CU121" s="410"/>
      <c r="CV121" s="410"/>
      <c r="CW121" s="410"/>
      <c r="CX121" s="410"/>
      <c r="CY121" s="410"/>
      <c r="CZ121" s="410"/>
      <c r="DA121" s="410"/>
    </row>
    <row r="122" spans="1:105" s="31" customFormat="1" ht="15" hidden="1">
      <c r="A122" s="402" t="s">
        <v>130</v>
      </c>
      <c r="B122" s="402"/>
      <c r="C122" s="402"/>
      <c r="D122" s="402"/>
      <c r="E122" s="402"/>
      <c r="F122" s="402"/>
      <c r="G122" s="402"/>
      <c r="H122" s="402"/>
      <c r="I122" s="402"/>
      <c r="J122" s="30"/>
      <c r="K122" s="419" t="s">
        <v>23</v>
      </c>
      <c r="L122" s="419"/>
      <c r="M122" s="419"/>
      <c r="N122" s="419"/>
      <c r="O122" s="419"/>
      <c r="P122" s="419"/>
      <c r="Q122" s="419"/>
      <c r="R122" s="419"/>
      <c r="S122" s="419"/>
      <c r="T122" s="419"/>
      <c r="U122" s="419"/>
      <c r="V122" s="419"/>
      <c r="W122" s="419"/>
      <c r="X122" s="419"/>
      <c r="Y122" s="419"/>
      <c r="Z122" s="419"/>
      <c r="AA122" s="419"/>
      <c r="AB122" s="419"/>
      <c r="AC122" s="419"/>
      <c r="AD122" s="419"/>
      <c r="AE122" s="419"/>
      <c r="AF122" s="419"/>
      <c r="AG122" s="419"/>
      <c r="AH122" s="419"/>
      <c r="AI122" s="419"/>
      <c r="AJ122" s="419"/>
      <c r="AK122" s="419"/>
      <c r="AL122" s="419"/>
      <c r="AM122" s="419"/>
      <c r="AN122" s="419"/>
      <c r="AO122" s="419"/>
      <c r="AP122" s="419"/>
      <c r="AQ122" s="419"/>
      <c r="AR122" s="419"/>
      <c r="AS122" s="419"/>
      <c r="AT122" s="419"/>
      <c r="AU122" s="419"/>
      <c r="AV122" s="419"/>
      <c r="AW122" s="419"/>
      <c r="AX122" s="419"/>
      <c r="AY122" s="419"/>
      <c r="AZ122" s="419"/>
      <c r="BA122" s="419"/>
      <c r="BB122" s="419"/>
      <c r="BC122" s="419"/>
      <c r="BD122" s="419"/>
      <c r="BE122" s="419"/>
      <c r="BF122" s="420"/>
      <c r="BG122" s="292" t="s">
        <v>71</v>
      </c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410"/>
      <c r="BW122" s="410"/>
      <c r="BX122" s="410"/>
      <c r="BY122" s="410"/>
      <c r="BZ122" s="410"/>
      <c r="CA122" s="410"/>
      <c r="CB122" s="410"/>
      <c r="CC122" s="410"/>
      <c r="CD122" s="410"/>
      <c r="CE122" s="410"/>
      <c r="CF122" s="410"/>
      <c r="CG122" s="410"/>
      <c r="CH122" s="410"/>
      <c r="CI122" s="410"/>
      <c r="CJ122" s="410"/>
      <c r="CK122" s="410"/>
      <c r="CL122" s="410"/>
      <c r="CM122" s="410"/>
      <c r="CN122" s="410"/>
      <c r="CO122" s="410"/>
      <c r="CP122" s="410"/>
      <c r="CQ122" s="410"/>
      <c r="CR122" s="410"/>
      <c r="CS122" s="410"/>
      <c r="CT122" s="410"/>
      <c r="CU122" s="410"/>
      <c r="CV122" s="410"/>
      <c r="CW122" s="410"/>
      <c r="CX122" s="410"/>
      <c r="CY122" s="410"/>
      <c r="CZ122" s="410"/>
      <c r="DA122" s="410"/>
    </row>
    <row r="123" spans="1:105" s="31" customFormat="1" ht="15" hidden="1">
      <c r="A123" s="402" t="s">
        <v>131</v>
      </c>
      <c r="B123" s="402"/>
      <c r="C123" s="402"/>
      <c r="D123" s="402"/>
      <c r="E123" s="402"/>
      <c r="F123" s="402"/>
      <c r="G123" s="402"/>
      <c r="H123" s="402"/>
      <c r="I123" s="402"/>
      <c r="J123" s="30"/>
      <c r="K123" s="419" t="s">
        <v>25</v>
      </c>
      <c r="L123" s="419"/>
      <c r="M123" s="419"/>
      <c r="N123" s="419"/>
      <c r="O123" s="419"/>
      <c r="P123" s="419"/>
      <c r="Q123" s="419"/>
      <c r="R123" s="419"/>
      <c r="S123" s="419"/>
      <c r="T123" s="419"/>
      <c r="U123" s="419"/>
      <c r="V123" s="419"/>
      <c r="W123" s="419"/>
      <c r="X123" s="419"/>
      <c r="Y123" s="419"/>
      <c r="Z123" s="419"/>
      <c r="AA123" s="419"/>
      <c r="AB123" s="419"/>
      <c r="AC123" s="419"/>
      <c r="AD123" s="419"/>
      <c r="AE123" s="419"/>
      <c r="AF123" s="419"/>
      <c r="AG123" s="419"/>
      <c r="AH123" s="419"/>
      <c r="AI123" s="419"/>
      <c r="AJ123" s="419"/>
      <c r="AK123" s="419"/>
      <c r="AL123" s="419"/>
      <c r="AM123" s="419"/>
      <c r="AN123" s="419"/>
      <c r="AO123" s="419"/>
      <c r="AP123" s="419"/>
      <c r="AQ123" s="419"/>
      <c r="AR123" s="419"/>
      <c r="AS123" s="419"/>
      <c r="AT123" s="419"/>
      <c r="AU123" s="419"/>
      <c r="AV123" s="419"/>
      <c r="AW123" s="419"/>
      <c r="AX123" s="419"/>
      <c r="AY123" s="419"/>
      <c r="AZ123" s="419"/>
      <c r="BA123" s="419"/>
      <c r="BB123" s="419"/>
      <c r="BC123" s="419"/>
      <c r="BD123" s="419"/>
      <c r="BE123" s="419"/>
      <c r="BF123" s="420"/>
      <c r="BG123" s="292" t="s">
        <v>71</v>
      </c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410"/>
      <c r="BW123" s="410"/>
      <c r="BX123" s="410"/>
      <c r="BY123" s="410"/>
      <c r="BZ123" s="410"/>
      <c r="CA123" s="410"/>
      <c r="CB123" s="410"/>
      <c r="CC123" s="410"/>
      <c r="CD123" s="410"/>
      <c r="CE123" s="410"/>
      <c r="CF123" s="410"/>
      <c r="CG123" s="410"/>
      <c r="CH123" s="410"/>
      <c r="CI123" s="410"/>
      <c r="CJ123" s="410"/>
      <c r="CK123" s="410"/>
      <c r="CL123" s="410"/>
      <c r="CM123" s="410"/>
      <c r="CN123" s="410"/>
      <c r="CO123" s="410"/>
      <c r="CP123" s="410"/>
      <c r="CQ123" s="410"/>
      <c r="CR123" s="410"/>
      <c r="CS123" s="410"/>
      <c r="CT123" s="410"/>
      <c r="CU123" s="410"/>
      <c r="CV123" s="410"/>
      <c r="CW123" s="410"/>
      <c r="CX123" s="410"/>
      <c r="CY123" s="410"/>
      <c r="CZ123" s="410"/>
      <c r="DA123" s="410"/>
    </row>
    <row r="124" spans="1:105" s="31" customFormat="1" ht="15" hidden="1">
      <c r="A124" s="402" t="s">
        <v>132</v>
      </c>
      <c r="B124" s="402"/>
      <c r="C124" s="402"/>
      <c r="D124" s="402"/>
      <c r="E124" s="402"/>
      <c r="F124" s="402"/>
      <c r="G124" s="402"/>
      <c r="H124" s="402"/>
      <c r="I124" s="402"/>
      <c r="J124" s="30"/>
      <c r="K124" s="419" t="s">
        <v>27</v>
      </c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19"/>
      <c r="AH124" s="419"/>
      <c r="AI124" s="419"/>
      <c r="AJ124" s="419"/>
      <c r="AK124" s="419"/>
      <c r="AL124" s="419"/>
      <c r="AM124" s="419"/>
      <c r="AN124" s="419"/>
      <c r="AO124" s="419"/>
      <c r="AP124" s="419"/>
      <c r="AQ124" s="419"/>
      <c r="AR124" s="419"/>
      <c r="AS124" s="419"/>
      <c r="AT124" s="419"/>
      <c r="AU124" s="419"/>
      <c r="AV124" s="419"/>
      <c r="AW124" s="419"/>
      <c r="AX124" s="419"/>
      <c r="AY124" s="419"/>
      <c r="AZ124" s="419"/>
      <c r="BA124" s="419"/>
      <c r="BB124" s="419"/>
      <c r="BC124" s="419"/>
      <c r="BD124" s="419"/>
      <c r="BE124" s="419"/>
      <c r="BF124" s="420"/>
      <c r="BG124" s="292" t="s">
        <v>71</v>
      </c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410"/>
      <c r="BW124" s="410"/>
      <c r="BX124" s="410"/>
      <c r="BY124" s="410"/>
      <c r="BZ124" s="410"/>
      <c r="CA124" s="410"/>
      <c r="CB124" s="410"/>
      <c r="CC124" s="410"/>
      <c r="CD124" s="410"/>
      <c r="CE124" s="410"/>
      <c r="CF124" s="410"/>
      <c r="CG124" s="410"/>
      <c r="CH124" s="410"/>
      <c r="CI124" s="410"/>
      <c r="CJ124" s="410"/>
      <c r="CK124" s="410"/>
      <c r="CL124" s="410"/>
      <c r="CM124" s="410"/>
      <c r="CN124" s="410"/>
      <c r="CO124" s="410"/>
      <c r="CP124" s="410"/>
      <c r="CQ124" s="410"/>
      <c r="CR124" s="410"/>
      <c r="CS124" s="410"/>
      <c r="CT124" s="410"/>
      <c r="CU124" s="410"/>
      <c r="CV124" s="410"/>
      <c r="CW124" s="410"/>
      <c r="CX124" s="410"/>
      <c r="CY124" s="410"/>
      <c r="CZ124" s="410"/>
      <c r="DA124" s="410"/>
    </row>
    <row r="125" spans="1:105" s="31" customFormat="1" ht="15" hidden="1">
      <c r="A125" s="402" t="s">
        <v>133</v>
      </c>
      <c r="B125" s="402"/>
      <c r="C125" s="402"/>
      <c r="D125" s="402"/>
      <c r="E125" s="402"/>
      <c r="F125" s="402"/>
      <c r="G125" s="402"/>
      <c r="H125" s="402"/>
      <c r="I125" s="402"/>
      <c r="J125" s="30"/>
      <c r="K125" s="406" t="s">
        <v>29</v>
      </c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406"/>
      <c r="AT125" s="406"/>
      <c r="AU125" s="406"/>
      <c r="AV125" s="406"/>
      <c r="AW125" s="406"/>
      <c r="AX125" s="406"/>
      <c r="AY125" s="406"/>
      <c r="AZ125" s="406"/>
      <c r="BA125" s="406"/>
      <c r="BB125" s="406"/>
      <c r="BC125" s="406"/>
      <c r="BD125" s="406"/>
      <c r="BE125" s="406"/>
      <c r="BF125" s="407"/>
      <c r="BG125" s="292" t="s">
        <v>71</v>
      </c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410"/>
      <c r="BW125" s="410"/>
      <c r="BX125" s="410"/>
      <c r="BY125" s="410"/>
      <c r="BZ125" s="410"/>
      <c r="CA125" s="410"/>
      <c r="CB125" s="410"/>
      <c r="CC125" s="410"/>
      <c r="CD125" s="410"/>
      <c r="CE125" s="410"/>
      <c r="CF125" s="410"/>
      <c r="CG125" s="410"/>
      <c r="CH125" s="410"/>
      <c r="CI125" s="410"/>
      <c r="CJ125" s="410"/>
      <c r="CK125" s="410"/>
      <c r="CL125" s="410"/>
      <c r="CM125" s="410"/>
      <c r="CN125" s="410"/>
      <c r="CO125" s="410"/>
      <c r="CP125" s="410"/>
      <c r="CQ125" s="410"/>
      <c r="CR125" s="410"/>
      <c r="CS125" s="410"/>
      <c r="CT125" s="410"/>
      <c r="CU125" s="410"/>
      <c r="CV125" s="410"/>
      <c r="CW125" s="410"/>
      <c r="CX125" s="410"/>
      <c r="CY125" s="410"/>
      <c r="CZ125" s="410"/>
      <c r="DA125" s="410"/>
    </row>
    <row r="126" spans="1:105" s="31" customFormat="1" ht="15" hidden="1">
      <c r="A126" s="402"/>
      <c r="B126" s="402"/>
      <c r="C126" s="402"/>
      <c r="D126" s="402"/>
      <c r="E126" s="402"/>
      <c r="F126" s="402"/>
      <c r="G126" s="402"/>
      <c r="H126" s="402"/>
      <c r="I126" s="402"/>
      <c r="J126" s="30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403"/>
      <c r="AT126" s="403"/>
      <c r="AU126" s="403"/>
      <c r="AV126" s="403"/>
      <c r="AW126" s="403"/>
      <c r="AX126" s="403"/>
      <c r="AY126" s="403"/>
      <c r="AZ126" s="403"/>
      <c r="BA126" s="403"/>
      <c r="BB126" s="403"/>
      <c r="BC126" s="403"/>
      <c r="BD126" s="403"/>
      <c r="BE126" s="403"/>
      <c r="BF126" s="404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410"/>
      <c r="BW126" s="410"/>
      <c r="BX126" s="410"/>
      <c r="BY126" s="410"/>
      <c r="BZ126" s="410"/>
      <c r="CA126" s="410"/>
      <c r="CB126" s="410"/>
      <c r="CC126" s="410"/>
      <c r="CD126" s="410"/>
      <c r="CE126" s="410"/>
      <c r="CF126" s="410"/>
      <c r="CG126" s="410"/>
      <c r="CH126" s="410"/>
      <c r="CI126" s="410"/>
      <c r="CJ126" s="410"/>
      <c r="CK126" s="410"/>
      <c r="CL126" s="410"/>
      <c r="CM126" s="410"/>
      <c r="CN126" s="410"/>
      <c r="CO126" s="410"/>
      <c r="CP126" s="410"/>
      <c r="CQ126" s="410"/>
      <c r="CR126" s="410"/>
      <c r="CS126" s="410"/>
      <c r="CT126" s="410"/>
      <c r="CU126" s="410"/>
      <c r="CV126" s="410"/>
      <c r="CW126" s="410"/>
      <c r="CX126" s="410"/>
      <c r="CY126" s="410"/>
      <c r="CZ126" s="410"/>
      <c r="DA126" s="410"/>
    </row>
    <row r="127" spans="1:105" s="31" customFormat="1" ht="15" hidden="1">
      <c r="A127" s="402" t="s">
        <v>134</v>
      </c>
      <c r="B127" s="402"/>
      <c r="C127" s="402"/>
      <c r="D127" s="402"/>
      <c r="E127" s="402"/>
      <c r="F127" s="402"/>
      <c r="G127" s="402"/>
      <c r="H127" s="402"/>
      <c r="I127" s="402"/>
      <c r="J127" s="30"/>
      <c r="K127" s="406" t="s">
        <v>943</v>
      </c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406"/>
      <c r="AT127" s="406"/>
      <c r="AU127" s="406"/>
      <c r="AV127" s="406"/>
      <c r="AW127" s="406"/>
      <c r="AX127" s="406"/>
      <c r="AY127" s="406"/>
      <c r="AZ127" s="406"/>
      <c r="BA127" s="406"/>
      <c r="BB127" s="406"/>
      <c r="BC127" s="406"/>
      <c r="BD127" s="406"/>
      <c r="BE127" s="406"/>
      <c r="BF127" s="407"/>
      <c r="BG127" s="292" t="s">
        <v>71</v>
      </c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410"/>
      <c r="BW127" s="410"/>
      <c r="BX127" s="410"/>
      <c r="BY127" s="410"/>
      <c r="BZ127" s="410"/>
      <c r="CA127" s="410"/>
      <c r="CB127" s="410"/>
      <c r="CC127" s="410"/>
      <c r="CD127" s="410"/>
      <c r="CE127" s="410"/>
      <c r="CF127" s="410"/>
      <c r="CG127" s="410"/>
      <c r="CH127" s="410"/>
      <c r="CI127" s="410"/>
      <c r="CJ127" s="410"/>
      <c r="CK127" s="410"/>
      <c r="CL127" s="410"/>
      <c r="CM127" s="410"/>
      <c r="CN127" s="410"/>
      <c r="CO127" s="410"/>
      <c r="CP127" s="410"/>
      <c r="CQ127" s="410"/>
      <c r="CR127" s="410"/>
      <c r="CS127" s="410"/>
      <c r="CT127" s="410"/>
      <c r="CU127" s="410"/>
      <c r="CV127" s="410"/>
      <c r="CW127" s="410"/>
      <c r="CX127" s="410"/>
      <c r="CY127" s="410"/>
      <c r="CZ127" s="410"/>
      <c r="DA127" s="410"/>
    </row>
    <row r="128" spans="1:105" s="31" customFormat="1" ht="15" hidden="1">
      <c r="A128" s="402" t="s">
        <v>135</v>
      </c>
      <c r="B128" s="402"/>
      <c r="C128" s="402"/>
      <c r="D128" s="402"/>
      <c r="E128" s="402"/>
      <c r="F128" s="402"/>
      <c r="G128" s="402"/>
      <c r="H128" s="402"/>
      <c r="I128" s="402"/>
      <c r="J128" s="30"/>
      <c r="K128" s="403" t="s">
        <v>136</v>
      </c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403"/>
      <c r="AT128" s="403"/>
      <c r="AU128" s="403"/>
      <c r="AV128" s="403"/>
      <c r="AW128" s="403"/>
      <c r="AX128" s="403"/>
      <c r="AY128" s="403"/>
      <c r="AZ128" s="403"/>
      <c r="BA128" s="403"/>
      <c r="BB128" s="403"/>
      <c r="BC128" s="403"/>
      <c r="BD128" s="403"/>
      <c r="BE128" s="403"/>
      <c r="BF128" s="404"/>
      <c r="BG128" s="292" t="s">
        <v>137</v>
      </c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410"/>
      <c r="BW128" s="410"/>
      <c r="BX128" s="410"/>
      <c r="BY128" s="410"/>
      <c r="BZ128" s="410"/>
      <c r="CA128" s="410"/>
      <c r="CB128" s="410"/>
      <c r="CC128" s="410"/>
      <c r="CD128" s="410"/>
      <c r="CE128" s="410"/>
      <c r="CF128" s="410"/>
      <c r="CG128" s="410"/>
      <c r="CH128" s="410"/>
      <c r="CI128" s="410"/>
      <c r="CJ128" s="410"/>
      <c r="CK128" s="410"/>
      <c r="CL128" s="410"/>
      <c r="CM128" s="410"/>
      <c r="CN128" s="410"/>
      <c r="CO128" s="410"/>
      <c r="CP128" s="410"/>
      <c r="CQ128" s="410"/>
      <c r="CR128" s="410"/>
      <c r="CS128" s="410"/>
      <c r="CT128" s="410"/>
      <c r="CU128" s="410"/>
      <c r="CV128" s="410"/>
      <c r="CW128" s="410"/>
      <c r="CX128" s="410"/>
      <c r="CY128" s="410"/>
      <c r="CZ128" s="410"/>
      <c r="DA128" s="410"/>
    </row>
    <row r="129" spans="1:105" s="31" customFormat="1" ht="15" hidden="1">
      <c r="A129" s="402" t="s">
        <v>138</v>
      </c>
      <c r="B129" s="402"/>
      <c r="C129" s="402"/>
      <c r="D129" s="402"/>
      <c r="E129" s="402"/>
      <c r="F129" s="402"/>
      <c r="G129" s="402"/>
      <c r="H129" s="402"/>
      <c r="I129" s="402"/>
      <c r="J129" s="30"/>
      <c r="K129" s="406" t="s">
        <v>18</v>
      </c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406"/>
      <c r="AT129" s="406"/>
      <c r="AU129" s="406"/>
      <c r="AV129" s="406"/>
      <c r="AW129" s="406"/>
      <c r="AX129" s="406"/>
      <c r="AY129" s="406"/>
      <c r="AZ129" s="406"/>
      <c r="BA129" s="406"/>
      <c r="BB129" s="406"/>
      <c r="BC129" s="406"/>
      <c r="BD129" s="406"/>
      <c r="BE129" s="406"/>
      <c r="BF129" s="407"/>
      <c r="BG129" s="292" t="s">
        <v>137</v>
      </c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410"/>
      <c r="BW129" s="410"/>
      <c r="BX129" s="410"/>
      <c r="BY129" s="410"/>
      <c r="BZ129" s="410"/>
      <c r="CA129" s="410"/>
      <c r="CB129" s="410"/>
      <c r="CC129" s="410"/>
      <c r="CD129" s="410"/>
      <c r="CE129" s="410"/>
      <c r="CF129" s="410"/>
      <c r="CG129" s="410"/>
      <c r="CH129" s="410"/>
      <c r="CI129" s="410"/>
      <c r="CJ129" s="410"/>
      <c r="CK129" s="410"/>
      <c r="CL129" s="410"/>
      <c r="CM129" s="410"/>
      <c r="CN129" s="410"/>
      <c r="CO129" s="410"/>
      <c r="CP129" s="410"/>
      <c r="CQ129" s="410"/>
      <c r="CR129" s="410"/>
      <c r="CS129" s="410"/>
      <c r="CT129" s="410"/>
      <c r="CU129" s="410"/>
      <c r="CV129" s="410"/>
      <c r="CW129" s="410"/>
      <c r="CX129" s="410"/>
      <c r="CY129" s="410"/>
      <c r="CZ129" s="410"/>
      <c r="DA129" s="410"/>
    </row>
    <row r="130" spans="1:105" s="31" customFormat="1" ht="15" hidden="1">
      <c r="A130" s="402"/>
      <c r="B130" s="402"/>
      <c r="C130" s="402"/>
      <c r="D130" s="402"/>
      <c r="E130" s="402"/>
      <c r="F130" s="402"/>
      <c r="G130" s="402"/>
      <c r="H130" s="402"/>
      <c r="I130" s="402"/>
      <c r="J130" s="30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403"/>
      <c r="AT130" s="403"/>
      <c r="AU130" s="403"/>
      <c r="AV130" s="403"/>
      <c r="AW130" s="403"/>
      <c r="AX130" s="403"/>
      <c r="AY130" s="403"/>
      <c r="AZ130" s="403"/>
      <c r="BA130" s="403"/>
      <c r="BB130" s="403"/>
      <c r="BC130" s="403"/>
      <c r="BD130" s="403"/>
      <c r="BE130" s="403"/>
      <c r="BF130" s="404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410"/>
      <c r="BW130" s="410"/>
      <c r="BX130" s="410"/>
      <c r="BY130" s="410"/>
      <c r="BZ130" s="410"/>
      <c r="CA130" s="410"/>
      <c r="CB130" s="410"/>
      <c r="CC130" s="410"/>
      <c r="CD130" s="410"/>
      <c r="CE130" s="410"/>
      <c r="CF130" s="410"/>
      <c r="CG130" s="410"/>
      <c r="CH130" s="410"/>
      <c r="CI130" s="410"/>
      <c r="CJ130" s="410"/>
      <c r="CK130" s="410"/>
      <c r="CL130" s="410"/>
      <c r="CM130" s="410"/>
      <c r="CN130" s="410"/>
      <c r="CO130" s="410"/>
      <c r="CP130" s="410"/>
      <c r="CQ130" s="410"/>
      <c r="CR130" s="410"/>
      <c r="CS130" s="410"/>
      <c r="CT130" s="410"/>
      <c r="CU130" s="410"/>
      <c r="CV130" s="410"/>
      <c r="CW130" s="410"/>
      <c r="CX130" s="410"/>
      <c r="CY130" s="410"/>
      <c r="CZ130" s="410"/>
      <c r="DA130" s="410"/>
    </row>
    <row r="131" spans="1:105" s="31" customFormat="1" ht="15" hidden="1">
      <c r="A131" s="402" t="s">
        <v>139</v>
      </c>
      <c r="B131" s="402"/>
      <c r="C131" s="402"/>
      <c r="D131" s="402"/>
      <c r="E131" s="402"/>
      <c r="F131" s="402"/>
      <c r="G131" s="402"/>
      <c r="H131" s="402"/>
      <c r="I131" s="402"/>
      <c r="J131" s="30"/>
      <c r="K131" s="406" t="s">
        <v>19</v>
      </c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406"/>
      <c r="AT131" s="406"/>
      <c r="AU131" s="406"/>
      <c r="AV131" s="406"/>
      <c r="AW131" s="406"/>
      <c r="AX131" s="406"/>
      <c r="AY131" s="406"/>
      <c r="AZ131" s="406"/>
      <c r="BA131" s="406"/>
      <c r="BB131" s="406"/>
      <c r="BC131" s="406"/>
      <c r="BD131" s="406"/>
      <c r="BE131" s="406"/>
      <c r="BF131" s="407"/>
      <c r="BG131" s="292" t="s">
        <v>137</v>
      </c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410"/>
      <c r="BW131" s="410"/>
      <c r="BX131" s="410"/>
      <c r="BY131" s="410"/>
      <c r="BZ131" s="410"/>
      <c r="CA131" s="410"/>
      <c r="CB131" s="410"/>
      <c r="CC131" s="410"/>
      <c r="CD131" s="410"/>
      <c r="CE131" s="410"/>
      <c r="CF131" s="410"/>
      <c r="CG131" s="410"/>
      <c r="CH131" s="410"/>
      <c r="CI131" s="410"/>
      <c r="CJ131" s="410"/>
      <c r="CK131" s="410"/>
      <c r="CL131" s="410"/>
      <c r="CM131" s="410"/>
      <c r="CN131" s="410"/>
      <c r="CO131" s="410"/>
      <c r="CP131" s="410"/>
      <c r="CQ131" s="410"/>
      <c r="CR131" s="410"/>
      <c r="CS131" s="410"/>
      <c r="CT131" s="410"/>
      <c r="CU131" s="410"/>
      <c r="CV131" s="410"/>
      <c r="CW131" s="410"/>
      <c r="CX131" s="410"/>
      <c r="CY131" s="410"/>
      <c r="CZ131" s="410"/>
      <c r="DA131" s="410"/>
    </row>
    <row r="132" spans="1:105" s="31" customFormat="1" ht="15" hidden="1">
      <c r="A132" s="402" t="s">
        <v>140</v>
      </c>
      <c r="B132" s="402"/>
      <c r="C132" s="402"/>
      <c r="D132" s="402"/>
      <c r="E132" s="402"/>
      <c r="F132" s="402"/>
      <c r="G132" s="402"/>
      <c r="H132" s="402"/>
      <c r="I132" s="402"/>
      <c r="J132" s="30"/>
      <c r="K132" s="406" t="s">
        <v>21</v>
      </c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406"/>
      <c r="AT132" s="406"/>
      <c r="AU132" s="406"/>
      <c r="AV132" s="406"/>
      <c r="AW132" s="406"/>
      <c r="AX132" s="406"/>
      <c r="AY132" s="406"/>
      <c r="AZ132" s="406"/>
      <c r="BA132" s="406"/>
      <c r="BB132" s="406"/>
      <c r="BC132" s="406"/>
      <c r="BD132" s="406"/>
      <c r="BE132" s="406"/>
      <c r="BF132" s="407"/>
      <c r="BG132" s="292" t="s">
        <v>137</v>
      </c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410"/>
      <c r="BW132" s="410"/>
      <c r="BX132" s="410"/>
      <c r="BY132" s="410"/>
      <c r="BZ132" s="410"/>
      <c r="CA132" s="410"/>
      <c r="CB132" s="410"/>
      <c r="CC132" s="410"/>
      <c r="CD132" s="410"/>
      <c r="CE132" s="410"/>
      <c r="CF132" s="410"/>
      <c r="CG132" s="410"/>
      <c r="CH132" s="410"/>
      <c r="CI132" s="410"/>
      <c r="CJ132" s="410"/>
      <c r="CK132" s="410"/>
      <c r="CL132" s="410"/>
      <c r="CM132" s="410"/>
      <c r="CN132" s="410"/>
      <c r="CO132" s="410"/>
      <c r="CP132" s="410"/>
      <c r="CQ132" s="410"/>
      <c r="CR132" s="410"/>
      <c r="CS132" s="410"/>
      <c r="CT132" s="410"/>
      <c r="CU132" s="410"/>
      <c r="CV132" s="410"/>
      <c r="CW132" s="410"/>
      <c r="CX132" s="410"/>
      <c r="CY132" s="410"/>
      <c r="CZ132" s="410"/>
      <c r="DA132" s="410"/>
    </row>
    <row r="133" spans="1:105" s="31" customFormat="1" ht="15" hidden="1">
      <c r="A133" s="402" t="s">
        <v>141</v>
      </c>
      <c r="B133" s="402"/>
      <c r="C133" s="402"/>
      <c r="D133" s="402"/>
      <c r="E133" s="402"/>
      <c r="F133" s="402"/>
      <c r="G133" s="402"/>
      <c r="H133" s="402"/>
      <c r="I133" s="402"/>
      <c r="J133" s="30"/>
      <c r="K133" s="419" t="s">
        <v>23</v>
      </c>
      <c r="L133" s="419"/>
      <c r="M133" s="419"/>
      <c r="N133" s="419"/>
      <c r="O133" s="419"/>
      <c r="P133" s="419"/>
      <c r="Q133" s="419"/>
      <c r="R133" s="419"/>
      <c r="S133" s="419"/>
      <c r="T133" s="419"/>
      <c r="U133" s="419"/>
      <c r="V133" s="419"/>
      <c r="W133" s="419"/>
      <c r="X133" s="419"/>
      <c r="Y133" s="419"/>
      <c r="Z133" s="419"/>
      <c r="AA133" s="419"/>
      <c r="AB133" s="419"/>
      <c r="AC133" s="419"/>
      <c r="AD133" s="419"/>
      <c r="AE133" s="419"/>
      <c r="AF133" s="419"/>
      <c r="AG133" s="419"/>
      <c r="AH133" s="419"/>
      <c r="AI133" s="419"/>
      <c r="AJ133" s="419"/>
      <c r="AK133" s="419"/>
      <c r="AL133" s="419"/>
      <c r="AM133" s="419"/>
      <c r="AN133" s="419"/>
      <c r="AO133" s="419"/>
      <c r="AP133" s="419"/>
      <c r="AQ133" s="419"/>
      <c r="AR133" s="419"/>
      <c r="AS133" s="419"/>
      <c r="AT133" s="419"/>
      <c r="AU133" s="419"/>
      <c r="AV133" s="419"/>
      <c r="AW133" s="419"/>
      <c r="AX133" s="419"/>
      <c r="AY133" s="419"/>
      <c r="AZ133" s="419"/>
      <c r="BA133" s="419"/>
      <c r="BB133" s="419"/>
      <c r="BC133" s="419"/>
      <c r="BD133" s="419"/>
      <c r="BE133" s="419"/>
      <c r="BF133" s="420"/>
      <c r="BG133" s="292" t="s">
        <v>137</v>
      </c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410"/>
      <c r="BW133" s="410"/>
      <c r="BX133" s="410"/>
      <c r="BY133" s="410"/>
      <c r="BZ133" s="410"/>
      <c r="CA133" s="410"/>
      <c r="CB133" s="410"/>
      <c r="CC133" s="410"/>
      <c r="CD133" s="410"/>
      <c r="CE133" s="410"/>
      <c r="CF133" s="410"/>
      <c r="CG133" s="410"/>
      <c r="CH133" s="410"/>
      <c r="CI133" s="410"/>
      <c r="CJ133" s="410"/>
      <c r="CK133" s="410"/>
      <c r="CL133" s="410"/>
      <c r="CM133" s="410"/>
      <c r="CN133" s="410"/>
      <c r="CO133" s="410"/>
      <c r="CP133" s="410"/>
      <c r="CQ133" s="410"/>
      <c r="CR133" s="410"/>
      <c r="CS133" s="410"/>
      <c r="CT133" s="410"/>
      <c r="CU133" s="410"/>
      <c r="CV133" s="410"/>
      <c r="CW133" s="410"/>
      <c r="CX133" s="410"/>
      <c r="CY133" s="410"/>
      <c r="CZ133" s="410"/>
      <c r="DA133" s="410"/>
    </row>
    <row r="134" spans="1:105" s="31" customFormat="1" ht="15" hidden="1">
      <c r="A134" s="402" t="s">
        <v>142</v>
      </c>
      <c r="B134" s="402"/>
      <c r="C134" s="402"/>
      <c r="D134" s="402"/>
      <c r="E134" s="402"/>
      <c r="F134" s="402"/>
      <c r="G134" s="402"/>
      <c r="H134" s="402"/>
      <c r="I134" s="402"/>
      <c r="J134" s="30"/>
      <c r="K134" s="419" t="s">
        <v>25</v>
      </c>
      <c r="L134" s="419"/>
      <c r="M134" s="419"/>
      <c r="N134" s="419"/>
      <c r="O134" s="419"/>
      <c r="P134" s="419"/>
      <c r="Q134" s="419"/>
      <c r="R134" s="419"/>
      <c r="S134" s="419"/>
      <c r="T134" s="419"/>
      <c r="U134" s="419"/>
      <c r="V134" s="419"/>
      <c r="W134" s="419"/>
      <c r="X134" s="419"/>
      <c r="Y134" s="419"/>
      <c r="Z134" s="419"/>
      <c r="AA134" s="419"/>
      <c r="AB134" s="419"/>
      <c r="AC134" s="419"/>
      <c r="AD134" s="419"/>
      <c r="AE134" s="419"/>
      <c r="AF134" s="419"/>
      <c r="AG134" s="419"/>
      <c r="AH134" s="419"/>
      <c r="AI134" s="419"/>
      <c r="AJ134" s="419"/>
      <c r="AK134" s="419"/>
      <c r="AL134" s="419"/>
      <c r="AM134" s="419"/>
      <c r="AN134" s="419"/>
      <c r="AO134" s="419"/>
      <c r="AP134" s="419"/>
      <c r="AQ134" s="419"/>
      <c r="AR134" s="419"/>
      <c r="AS134" s="419"/>
      <c r="AT134" s="419"/>
      <c r="AU134" s="419"/>
      <c r="AV134" s="419"/>
      <c r="AW134" s="419"/>
      <c r="AX134" s="419"/>
      <c r="AY134" s="419"/>
      <c r="AZ134" s="419"/>
      <c r="BA134" s="419"/>
      <c r="BB134" s="419"/>
      <c r="BC134" s="419"/>
      <c r="BD134" s="419"/>
      <c r="BE134" s="419"/>
      <c r="BF134" s="420"/>
      <c r="BG134" s="292" t="s">
        <v>137</v>
      </c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410"/>
      <c r="BW134" s="410"/>
      <c r="BX134" s="410"/>
      <c r="BY134" s="410"/>
      <c r="BZ134" s="410"/>
      <c r="CA134" s="410"/>
      <c r="CB134" s="410"/>
      <c r="CC134" s="410"/>
      <c r="CD134" s="410"/>
      <c r="CE134" s="410"/>
      <c r="CF134" s="410"/>
      <c r="CG134" s="410"/>
      <c r="CH134" s="410"/>
      <c r="CI134" s="410"/>
      <c r="CJ134" s="410"/>
      <c r="CK134" s="410"/>
      <c r="CL134" s="410"/>
      <c r="CM134" s="410"/>
      <c r="CN134" s="410"/>
      <c r="CO134" s="410"/>
      <c r="CP134" s="410"/>
      <c r="CQ134" s="410"/>
      <c r="CR134" s="410"/>
      <c r="CS134" s="410"/>
      <c r="CT134" s="410"/>
      <c r="CU134" s="410"/>
      <c r="CV134" s="410"/>
      <c r="CW134" s="410"/>
      <c r="CX134" s="410"/>
      <c r="CY134" s="410"/>
      <c r="CZ134" s="410"/>
      <c r="DA134" s="410"/>
    </row>
    <row r="135" spans="1:105" s="31" customFormat="1" ht="15" hidden="1">
      <c r="A135" s="402" t="s">
        <v>143</v>
      </c>
      <c r="B135" s="402"/>
      <c r="C135" s="402"/>
      <c r="D135" s="402"/>
      <c r="E135" s="402"/>
      <c r="F135" s="402"/>
      <c r="G135" s="402"/>
      <c r="H135" s="402"/>
      <c r="I135" s="402"/>
      <c r="J135" s="30"/>
      <c r="K135" s="419" t="s">
        <v>27</v>
      </c>
      <c r="L135" s="419"/>
      <c r="M135" s="419"/>
      <c r="N135" s="419"/>
      <c r="O135" s="419"/>
      <c r="P135" s="419"/>
      <c r="Q135" s="419"/>
      <c r="R135" s="419"/>
      <c r="S135" s="419"/>
      <c r="T135" s="419"/>
      <c r="U135" s="419"/>
      <c r="V135" s="419"/>
      <c r="W135" s="419"/>
      <c r="X135" s="419"/>
      <c r="Y135" s="419"/>
      <c r="Z135" s="419"/>
      <c r="AA135" s="419"/>
      <c r="AB135" s="419"/>
      <c r="AC135" s="419"/>
      <c r="AD135" s="419"/>
      <c r="AE135" s="419"/>
      <c r="AF135" s="419"/>
      <c r="AG135" s="419"/>
      <c r="AH135" s="419"/>
      <c r="AI135" s="419"/>
      <c r="AJ135" s="419"/>
      <c r="AK135" s="419"/>
      <c r="AL135" s="419"/>
      <c r="AM135" s="419"/>
      <c r="AN135" s="419"/>
      <c r="AO135" s="419"/>
      <c r="AP135" s="419"/>
      <c r="AQ135" s="419"/>
      <c r="AR135" s="419"/>
      <c r="AS135" s="419"/>
      <c r="AT135" s="419"/>
      <c r="AU135" s="419"/>
      <c r="AV135" s="419"/>
      <c r="AW135" s="419"/>
      <c r="AX135" s="419"/>
      <c r="AY135" s="419"/>
      <c r="AZ135" s="419"/>
      <c r="BA135" s="419"/>
      <c r="BB135" s="419"/>
      <c r="BC135" s="419"/>
      <c r="BD135" s="419"/>
      <c r="BE135" s="419"/>
      <c r="BF135" s="420"/>
      <c r="BG135" s="292" t="s">
        <v>137</v>
      </c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410"/>
      <c r="BW135" s="410"/>
      <c r="BX135" s="410"/>
      <c r="BY135" s="410"/>
      <c r="BZ135" s="410"/>
      <c r="CA135" s="410"/>
      <c r="CB135" s="410"/>
      <c r="CC135" s="410"/>
      <c r="CD135" s="410"/>
      <c r="CE135" s="410"/>
      <c r="CF135" s="410"/>
      <c r="CG135" s="410"/>
      <c r="CH135" s="410"/>
      <c r="CI135" s="410"/>
      <c r="CJ135" s="410"/>
      <c r="CK135" s="410"/>
      <c r="CL135" s="410"/>
      <c r="CM135" s="410"/>
      <c r="CN135" s="410"/>
      <c r="CO135" s="410"/>
      <c r="CP135" s="410"/>
      <c r="CQ135" s="410"/>
      <c r="CR135" s="410"/>
      <c r="CS135" s="410"/>
      <c r="CT135" s="410"/>
      <c r="CU135" s="410"/>
      <c r="CV135" s="410"/>
      <c r="CW135" s="410"/>
      <c r="CX135" s="410"/>
      <c r="CY135" s="410"/>
      <c r="CZ135" s="410"/>
      <c r="DA135" s="410"/>
    </row>
    <row r="136" spans="1:105" s="31" customFormat="1" ht="15" hidden="1">
      <c r="A136" s="402" t="s">
        <v>144</v>
      </c>
      <c r="B136" s="402"/>
      <c r="C136" s="402"/>
      <c r="D136" s="402"/>
      <c r="E136" s="402"/>
      <c r="F136" s="402"/>
      <c r="G136" s="402"/>
      <c r="H136" s="402"/>
      <c r="I136" s="402"/>
      <c r="J136" s="30"/>
      <c r="K136" s="406" t="s">
        <v>29</v>
      </c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  <c r="AS136" s="406"/>
      <c r="AT136" s="406"/>
      <c r="AU136" s="406"/>
      <c r="AV136" s="406"/>
      <c r="AW136" s="406"/>
      <c r="AX136" s="406"/>
      <c r="AY136" s="406"/>
      <c r="AZ136" s="406"/>
      <c r="BA136" s="406"/>
      <c r="BB136" s="406"/>
      <c r="BC136" s="406"/>
      <c r="BD136" s="406"/>
      <c r="BE136" s="406"/>
      <c r="BF136" s="407"/>
      <c r="BG136" s="292" t="s">
        <v>137</v>
      </c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410"/>
      <c r="BW136" s="410"/>
      <c r="BX136" s="410"/>
      <c r="BY136" s="410"/>
      <c r="BZ136" s="410"/>
      <c r="CA136" s="410"/>
      <c r="CB136" s="410"/>
      <c r="CC136" s="410"/>
      <c r="CD136" s="410"/>
      <c r="CE136" s="410"/>
      <c r="CF136" s="410"/>
      <c r="CG136" s="410"/>
      <c r="CH136" s="410"/>
      <c r="CI136" s="410"/>
      <c r="CJ136" s="410"/>
      <c r="CK136" s="410"/>
      <c r="CL136" s="410"/>
      <c r="CM136" s="410"/>
      <c r="CN136" s="410"/>
      <c r="CO136" s="410"/>
      <c r="CP136" s="410"/>
      <c r="CQ136" s="410"/>
      <c r="CR136" s="410"/>
      <c r="CS136" s="410"/>
      <c r="CT136" s="410"/>
      <c r="CU136" s="410"/>
      <c r="CV136" s="410"/>
      <c r="CW136" s="410"/>
      <c r="CX136" s="410"/>
      <c r="CY136" s="410"/>
      <c r="CZ136" s="410"/>
      <c r="DA136" s="410"/>
    </row>
    <row r="137" spans="1:105" s="31" customFormat="1" ht="15" hidden="1">
      <c r="A137" s="402"/>
      <c r="B137" s="402"/>
      <c r="C137" s="402"/>
      <c r="D137" s="402"/>
      <c r="E137" s="402"/>
      <c r="F137" s="402"/>
      <c r="G137" s="402"/>
      <c r="H137" s="402"/>
      <c r="I137" s="402"/>
      <c r="J137" s="30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  <c r="AS137" s="403"/>
      <c r="AT137" s="403"/>
      <c r="AU137" s="403"/>
      <c r="AV137" s="403"/>
      <c r="AW137" s="403"/>
      <c r="AX137" s="403"/>
      <c r="AY137" s="403"/>
      <c r="AZ137" s="403"/>
      <c r="BA137" s="403"/>
      <c r="BB137" s="403"/>
      <c r="BC137" s="403"/>
      <c r="BD137" s="403"/>
      <c r="BE137" s="403"/>
      <c r="BF137" s="404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410"/>
      <c r="BW137" s="410"/>
      <c r="BX137" s="410"/>
      <c r="BY137" s="410"/>
      <c r="BZ137" s="410"/>
      <c r="CA137" s="410"/>
      <c r="CB137" s="410"/>
      <c r="CC137" s="410"/>
      <c r="CD137" s="410"/>
      <c r="CE137" s="410"/>
      <c r="CF137" s="410"/>
      <c r="CG137" s="410"/>
      <c r="CH137" s="410"/>
      <c r="CI137" s="410"/>
      <c r="CJ137" s="410"/>
      <c r="CK137" s="410"/>
      <c r="CL137" s="410"/>
      <c r="CM137" s="410"/>
      <c r="CN137" s="410"/>
      <c r="CO137" s="410"/>
      <c r="CP137" s="410"/>
      <c r="CQ137" s="410"/>
      <c r="CR137" s="410"/>
      <c r="CS137" s="410"/>
      <c r="CT137" s="410"/>
      <c r="CU137" s="410"/>
      <c r="CV137" s="410"/>
      <c r="CW137" s="410"/>
      <c r="CX137" s="410"/>
      <c r="CY137" s="410"/>
      <c r="CZ137" s="410"/>
      <c r="DA137" s="410"/>
    </row>
    <row r="138" spans="1:105" s="31" customFormat="1" ht="15" hidden="1">
      <c r="A138" s="402" t="s">
        <v>145</v>
      </c>
      <c r="B138" s="402"/>
      <c r="C138" s="402"/>
      <c r="D138" s="402"/>
      <c r="E138" s="402"/>
      <c r="F138" s="402"/>
      <c r="G138" s="402"/>
      <c r="H138" s="402"/>
      <c r="I138" s="402"/>
      <c r="J138" s="30"/>
      <c r="K138" s="406" t="s">
        <v>943</v>
      </c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  <c r="AS138" s="406"/>
      <c r="AT138" s="406"/>
      <c r="AU138" s="406"/>
      <c r="AV138" s="406"/>
      <c r="AW138" s="406"/>
      <c r="AX138" s="406"/>
      <c r="AY138" s="406"/>
      <c r="AZ138" s="406"/>
      <c r="BA138" s="406"/>
      <c r="BB138" s="406"/>
      <c r="BC138" s="406"/>
      <c r="BD138" s="406"/>
      <c r="BE138" s="406"/>
      <c r="BF138" s="407"/>
      <c r="BG138" s="292" t="s">
        <v>137</v>
      </c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410"/>
      <c r="BW138" s="410"/>
      <c r="BX138" s="410"/>
      <c r="BY138" s="410"/>
      <c r="BZ138" s="410"/>
      <c r="CA138" s="410"/>
      <c r="CB138" s="410"/>
      <c r="CC138" s="410"/>
      <c r="CD138" s="410"/>
      <c r="CE138" s="410"/>
      <c r="CF138" s="410"/>
      <c r="CG138" s="410"/>
      <c r="CH138" s="410"/>
      <c r="CI138" s="410"/>
      <c r="CJ138" s="410"/>
      <c r="CK138" s="410"/>
      <c r="CL138" s="410"/>
      <c r="CM138" s="410"/>
      <c r="CN138" s="410"/>
      <c r="CO138" s="410"/>
      <c r="CP138" s="410"/>
      <c r="CQ138" s="410"/>
      <c r="CR138" s="410"/>
      <c r="CS138" s="410"/>
      <c r="CT138" s="410"/>
      <c r="CU138" s="410"/>
      <c r="CV138" s="410"/>
      <c r="CW138" s="410"/>
      <c r="CX138" s="410"/>
      <c r="CY138" s="410"/>
      <c r="CZ138" s="410"/>
      <c r="DA138" s="410"/>
    </row>
    <row r="139" spans="1:105" s="31" customFormat="1" ht="30" customHeight="1" hidden="1">
      <c r="A139" s="402" t="s">
        <v>146</v>
      </c>
      <c r="B139" s="402"/>
      <c r="C139" s="402"/>
      <c r="D139" s="402"/>
      <c r="E139" s="402"/>
      <c r="F139" s="402"/>
      <c r="G139" s="402"/>
      <c r="H139" s="402"/>
      <c r="I139" s="402"/>
      <c r="J139" s="30"/>
      <c r="K139" s="403" t="s">
        <v>147</v>
      </c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  <c r="AS139" s="403"/>
      <c r="AT139" s="403"/>
      <c r="AU139" s="403"/>
      <c r="AV139" s="403"/>
      <c r="AW139" s="403"/>
      <c r="AX139" s="403"/>
      <c r="AY139" s="403"/>
      <c r="AZ139" s="403"/>
      <c r="BA139" s="403"/>
      <c r="BB139" s="403"/>
      <c r="BC139" s="403"/>
      <c r="BD139" s="403"/>
      <c r="BE139" s="403"/>
      <c r="BF139" s="404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410"/>
      <c r="BW139" s="410"/>
      <c r="BX139" s="410"/>
      <c r="BY139" s="410"/>
      <c r="BZ139" s="410"/>
      <c r="CA139" s="410"/>
      <c r="CB139" s="410"/>
      <c r="CC139" s="410"/>
      <c r="CD139" s="410"/>
      <c r="CE139" s="410"/>
      <c r="CF139" s="410"/>
      <c r="CG139" s="410"/>
      <c r="CH139" s="410"/>
      <c r="CI139" s="410"/>
      <c r="CJ139" s="410"/>
      <c r="CK139" s="410"/>
      <c r="CL139" s="410"/>
      <c r="CM139" s="410"/>
      <c r="CN139" s="410"/>
      <c r="CO139" s="410"/>
      <c r="CP139" s="410"/>
      <c r="CQ139" s="410"/>
      <c r="CR139" s="410"/>
      <c r="CS139" s="410"/>
      <c r="CT139" s="410"/>
      <c r="CU139" s="410"/>
      <c r="CV139" s="410"/>
      <c r="CW139" s="410"/>
      <c r="CX139" s="410"/>
      <c r="CY139" s="410"/>
      <c r="CZ139" s="410"/>
      <c r="DA139" s="410"/>
    </row>
    <row r="140" spans="1:105" s="31" customFormat="1" ht="15" hidden="1">
      <c r="A140" s="402" t="s">
        <v>148</v>
      </c>
      <c r="B140" s="402"/>
      <c r="C140" s="402"/>
      <c r="D140" s="402"/>
      <c r="E140" s="402"/>
      <c r="F140" s="402"/>
      <c r="G140" s="402"/>
      <c r="H140" s="402"/>
      <c r="I140" s="402"/>
      <c r="J140" s="30"/>
      <c r="K140" s="406" t="s">
        <v>18</v>
      </c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  <c r="AS140" s="406"/>
      <c r="AT140" s="406"/>
      <c r="AU140" s="406"/>
      <c r="AV140" s="406"/>
      <c r="AW140" s="406"/>
      <c r="AX140" s="406"/>
      <c r="AY140" s="406"/>
      <c r="AZ140" s="406"/>
      <c r="BA140" s="406"/>
      <c r="BB140" s="406"/>
      <c r="BC140" s="406"/>
      <c r="BD140" s="406"/>
      <c r="BE140" s="406"/>
      <c r="BF140" s="407"/>
      <c r="BG140" s="292" t="s">
        <v>61</v>
      </c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410"/>
      <c r="BW140" s="410"/>
      <c r="BX140" s="410"/>
      <c r="BY140" s="410"/>
      <c r="BZ140" s="410"/>
      <c r="CA140" s="410"/>
      <c r="CB140" s="410"/>
      <c r="CC140" s="410"/>
      <c r="CD140" s="410"/>
      <c r="CE140" s="410"/>
      <c r="CF140" s="410"/>
      <c r="CG140" s="410"/>
      <c r="CH140" s="410"/>
      <c r="CI140" s="410"/>
      <c r="CJ140" s="410"/>
      <c r="CK140" s="410"/>
      <c r="CL140" s="410"/>
      <c r="CM140" s="410"/>
      <c r="CN140" s="410"/>
      <c r="CO140" s="410"/>
      <c r="CP140" s="410"/>
      <c r="CQ140" s="410"/>
      <c r="CR140" s="410"/>
      <c r="CS140" s="410"/>
      <c r="CT140" s="410"/>
      <c r="CU140" s="410"/>
      <c r="CV140" s="410"/>
      <c r="CW140" s="410"/>
      <c r="CX140" s="410"/>
      <c r="CY140" s="410"/>
      <c r="CZ140" s="410"/>
      <c r="DA140" s="410"/>
    </row>
    <row r="141" spans="1:105" s="31" customFormat="1" ht="15" hidden="1">
      <c r="A141" s="402"/>
      <c r="B141" s="402"/>
      <c r="C141" s="402"/>
      <c r="D141" s="402"/>
      <c r="E141" s="402"/>
      <c r="F141" s="402"/>
      <c r="G141" s="402"/>
      <c r="H141" s="402"/>
      <c r="I141" s="402"/>
      <c r="J141" s="30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  <c r="AS141" s="403"/>
      <c r="AT141" s="403"/>
      <c r="AU141" s="403"/>
      <c r="AV141" s="403"/>
      <c r="AW141" s="403"/>
      <c r="AX141" s="403"/>
      <c r="AY141" s="403"/>
      <c r="AZ141" s="403"/>
      <c r="BA141" s="403"/>
      <c r="BB141" s="403"/>
      <c r="BC141" s="403"/>
      <c r="BD141" s="403"/>
      <c r="BE141" s="403"/>
      <c r="BF141" s="404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410"/>
      <c r="BW141" s="410"/>
      <c r="BX141" s="410"/>
      <c r="BY141" s="410"/>
      <c r="BZ141" s="410"/>
      <c r="CA141" s="410"/>
      <c r="CB141" s="410"/>
      <c r="CC141" s="410"/>
      <c r="CD141" s="410"/>
      <c r="CE141" s="410"/>
      <c r="CF141" s="410"/>
      <c r="CG141" s="410"/>
      <c r="CH141" s="410"/>
      <c r="CI141" s="410"/>
      <c r="CJ141" s="410"/>
      <c r="CK141" s="410"/>
      <c r="CL141" s="410"/>
      <c r="CM141" s="410"/>
      <c r="CN141" s="410"/>
      <c r="CO141" s="410"/>
      <c r="CP141" s="410"/>
      <c r="CQ141" s="410"/>
      <c r="CR141" s="410"/>
      <c r="CS141" s="410"/>
      <c r="CT141" s="410"/>
      <c r="CU141" s="410"/>
      <c r="CV141" s="410"/>
      <c r="CW141" s="410"/>
      <c r="CX141" s="410"/>
      <c r="CY141" s="410"/>
      <c r="CZ141" s="410"/>
      <c r="DA141" s="410"/>
    </row>
    <row r="142" spans="1:105" s="31" customFormat="1" ht="15" hidden="1">
      <c r="A142" s="402" t="s">
        <v>149</v>
      </c>
      <c r="B142" s="402"/>
      <c r="C142" s="402"/>
      <c r="D142" s="402"/>
      <c r="E142" s="402"/>
      <c r="F142" s="402"/>
      <c r="G142" s="402"/>
      <c r="H142" s="402"/>
      <c r="I142" s="402"/>
      <c r="J142" s="30"/>
      <c r="K142" s="406" t="s">
        <v>19</v>
      </c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  <c r="AS142" s="406"/>
      <c r="AT142" s="406"/>
      <c r="AU142" s="406"/>
      <c r="AV142" s="406"/>
      <c r="AW142" s="406"/>
      <c r="AX142" s="406"/>
      <c r="AY142" s="406"/>
      <c r="AZ142" s="406"/>
      <c r="BA142" s="406"/>
      <c r="BB142" s="406"/>
      <c r="BC142" s="406"/>
      <c r="BD142" s="406"/>
      <c r="BE142" s="406"/>
      <c r="BF142" s="407"/>
      <c r="BG142" s="292" t="s">
        <v>61</v>
      </c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410"/>
      <c r="BW142" s="410"/>
      <c r="BX142" s="410"/>
      <c r="BY142" s="410"/>
      <c r="BZ142" s="410"/>
      <c r="CA142" s="410"/>
      <c r="CB142" s="410"/>
      <c r="CC142" s="410"/>
      <c r="CD142" s="410"/>
      <c r="CE142" s="410"/>
      <c r="CF142" s="410"/>
      <c r="CG142" s="410"/>
      <c r="CH142" s="410"/>
      <c r="CI142" s="410"/>
      <c r="CJ142" s="410"/>
      <c r="CK142" s="410"/>
      <c r="CL142" s="410"/>
      <c r="CM142" s="410"/>
      <c r="CN142" s="410"/>
      <c r="CO142" s="410"/>
      <c r="CP142" s="410"/>
      <c r="CQ142" s="410"/>
      <c r="CR142" s="410"/>
      <c r="CS142" s="410"/>
      <c r="CT142" s="410"/>
      <c r="CU142" s="410"/>
      <c r="CV142" s="410"/>
      <c r="CW142" s="410"/>
      <c r="CX142" s="410"/>
      <c r="CY142" s="410"/>
      <c r="CZ142" s="410"/>
      <c r="DA142" s="410"/>
    </row>
    <row r="143" spans="1:105" s="31" customFormat="1" ht="29.25" customHeight="1" hidden="1">
      <c r="A143" s="402" t="s">
        <v>150</v>
      </c>
      <c r="B143" s="402"/>
      <c r="C143" s="402"/>
      <c r="D143" s="402"/>
      <c r="E143" s="402"/>
      <c r="F143" s="402"/>
      <c r="G143" s="402"/>
      <c r="H143" s="402"/>
      <c r="I143" s="402"/>
      <c r="J143" s="30"/>
      <c r="K143" s="406" t="s">
        <v>21</v>
      </c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  <c r="AR143" s="406"/>
      <c r="AS143" s="406"/>
      <c r="AT143" s="406"/>
      <c r="AU143" s="406"/>
      <c r="AV143" s="406"/>
      <c r="AW143" s="406"/>
      <c r="AX143" s="406"/>
      <c r="AY143" s="406"/>
      <c r="AZ143" s="406"/>
      <c r="BA143" s="406"/>
      <c r="BB143" s="406"/>
      <c r="BC143" s="406"/>
      <c r="BD143" s="406"/>
      <c r="BE143" s="406"/>
      <c r="BF143" s="407"/>
      <c r="BG143" s="423" t="s">
        <v>64</v>
      </c>
      <c r="BH143" s="424"/>
      <c r="BI143" s="424"/>
      <c r="BJ143" s="424"/>
      <c r="BK143" s="424"/>
      <c r="BL143" s="424"/>
      <c r="BM143" s="424"/>
      <c r="BN143" s="424"/>
      <c r="BO143" s="424"/>
      <c r="BP143" s="424"/>
      <c r="BQ143" s="424"/>
      <c r="BR143" s="424"/>
      <c r="BS143" s="424"/>
      <c r="BT143" s="424"/>
      <c r="BU143" s="425"/>
      <c r="BV143" s="410"/>
      <c r="BW143" s="410"/>
      <c r="BX143" s="410"/>
      <c r="BY143" s="410"/>
      <c r="BZ143" s="410"/>
      <c r="CA143" s="410"/>
      <c r="CB143" s="410"/>
      <c r="CC143" s="410"/>
      <c r="CD143" s="410"/>
      <c r="CE143" s="410"/>
      <c r="CF143" s="410"/>
      <c r="CG143" s="410"/>
      <c r="CH143" s="410"/>
      <c r="CI143" s="410"/>
      <c r="CJ143" s="410"/>
      <c r="CK143" s="410"/>
      <c r="CL143" s="410"/>
      <c r="CM143" s="410"/>
      <c r="CN143" s="410"/>
      <c r="CO143" s="410"/>
      <c r="CP143" s="410"/>
      <c r="CQ143" s="410"/>
      <c r="CR143" s="410"/>
      <c r="CS143" s="410"/>
      <c r="CT143" s="410"/>
      <c r="CU143" s="410"/>
      <c r="CV143" s="410"/>
      <c r="CW143" s="410"/>
      <c r="CX143" s="410"/>
      <c r="CY143" s="410"/>
      <c r="CZ143" s="410"/>
      <c r="DA143" s="410"/>
    </row>
    <row r="144" spans="1:105" s="31" customFormat="1" ht="29.25" customHeight="1" hidden="1">
      <c r="A144" s="402" t="s">
        <v>151</v>
      </c>
      <c r="B144" s="402"/>
      <c r="C144" s="402"/>
      <c r="D144" s="402"/>
      <c r="E144" s="402"/>
      <c r="F144" s="402"/>
      <c r="G144" s="402"/>
      <c r="H144" s="402"/>
      <c r="I144" s="402"/>
      <c r="J144" s="30"/>
      <c r="K144" s="419" t="s">
        <v>23</v>
      </c>
      <c r="L144" s="419"/>
      <c r="M144" s="419"/>
      <c r="N144" s="419"/>
      <c r="O144" s="419"/>
      <c r="P144" s="419"/>
      <c r="Q144" s="419"/>
      <c r="R144" s="419"/>
      <c r="S144" s="419"/>
      <c r="T144" s="419"/>
      <c r="U144" s="419"/>
      <c r="V144" s="419"/>
      <c r="W144" s="419"/>
      <c r="X144" s="419"/>
      <c r="Y144" s="419"/>
      <c r="Z144" s="419"/>
      <c r="AA144" s="419"/>
      <c r="AB144" s="419"/>
      <c r="AC144" s="419"/>
      <c r="AD144" s="419"/>
      <c r="AE144" s="419"/>
      <c r="AF144" s="419"/>
      <c r="AG144" s="419"/>
      <c r="AH144" s="419"/>
      <c r="AI144" s="419"/>
      <c r="AJ144" s="419"/>
      <c r="AK144" s="419"/>
      <c r="AL144" s="419"/>
      <c r="AM144" s="419"/>
      <c r="AN144" s="419"/>
      <c r="AO144" s="419"/>
      <c r="AP144" s="419"/>
      <c r="AQ144" s="419"/>
      <c r="AR144" s="419"/>
      <c r="AS144" s="419"/>
      <c r="AT144" s="419"/>
      <c r="AU144" s="419"/>
      <c r="AV144" s="419"/>
      <c r="AW144" s="419"/>
      <c r="AX144" s="419"/>
      <c r="AY144" s="419"/>
      <c r="AZ144" s="419"/>
      <c r="BA144" s="419"/>
      <c r="BB144" s="419"/>
      <c r="BC144" s="419"/>
      <c r="BD144" s="419"/>
      <c r="BE144" s="419"/>
      <c r="BF144" s="420"/>
      <c r="BG144" s="423" t="s">
        <v>64</v>
      </c>
      <c r="BH144" s="424"/>
      <c r="BI144" s="424"/>
      <c r="BJ144" s="424"/>
      <c r="BK144" s="424"/>
      <c r="BL144" s="424"/>
      <c r="BM144" s="424"/>
      <c r="BN144" s="424"/>
      <c r="BO144" s="424"/>
      <c r="BP144" s="424"/>
      <c r="BQ144" s="424"/>
      <c r="BR144" s="424"/>
      <c r="BS144" s="424"/>
      <c r="BT144" s="424"/>
      <c r="BU144" s="425"/>
      <c r="BV144" s="410"/>
      <c r="BW144" s="410"/>
      <c r="BX144" s="410"/>
      <c r="BY144" s="410"/>
      <c r="BZ144" s="410"/>
      <c r="CA144" s="410"/>
      <c r="CB144" s="410"/>
      <c r="CC144" s="410"/>
      <c r="CD144" s="410"/>
      <c r="CE144" s="410"/>
      <c r="CF144" s="410"/>
      <c r="CG144" s="410"/>
      <c r="CH144" s="410"/>
      <c r="CI144" s="410"/>
      <c r="CJ144" s="410"/>
      <c r="CK144" s="410"/>
      <c r="CL144" s="410"/>
      <c r="CM144" s="410"/>
      <c r="CN144" s="410"/>
      <c r="CO144" s="410"/>
      <c r="CP144" s="410"/>
      <c r="CQ144" s="410"/>
      <c r="CR144" s="410"/>
      <c r="CS144" s="410"/>
      <c r="CT144" s="410"/>
      <c r="CU144" s="410"/>
      <c r="CV144" s="410"/>
      <c r="CW144" s="410"/>
      <c r="CX144" s="410"/>
      <c r="CY144" s="410"/>
      <c r="CZ144" s="410"/>
      <c r="DA144" s="410"/>
    </row>
    <row r="145" spans="1:105" s="31" customFormat="1" ht="29.25" customHeight="1" hidden="1">
      <c r="A145" s="402" t="s">
        <v>152</v>
      </c>
      <c r="B145" s="402"/>
      <c r="C145" s="402"/>
      <c r="D145" s="402"/>
      <c r="E145" s="402"/>
      <c r="F145" s="402"/>
      <c r="G145" s="402"/>
      <c r="H145" s="402"/>
      <c r="I145" s="402"/>
      <c r="J145" s="30"/>
      <c r="K145" s="419" t="s">
        <v>25</v>
      </c>
      <c r="L145" s="419"/>
      <c r="M145" s="419"/>
      <c r="N145" s="419"/>
      <c r="O145" s="419"/>
      <c r="P145" s="419"/>
      <c r="Q145" s="419"/>
      <c r="R145" s="419"/>
      <c r="S145" s="419"/>
      <c r="T145" s="419"/>
      <c r="U145" s="419"/>
      <c r="V145" s="419"/>
      <c r="W145" s="419"/>
      <c r="X145" s="419"/>
      <c r="Y145" s="419"/>
      <c r="Z145" s="419"/>
      <c r="AA145" s="419"/>
      <c r="AB145" s="419"/>
      <c r="AC145" s="419"/>
      <c r="AD145" s="419"/>
      <c r="AE145" s="419"/>
      <c r="AF145" s="419"/>
      <c r="AG145" s="419"/>
      <c r="AH145" s="419"/>
      <c r="AI145" s="419"/>
      <c r="AJ145" s="419"/>
      <c r="AK145" s="419"/>
      <c r="AL145" s="419"/>
      <c r="AM145" s="419"/>
      <c r="AN145" s="419"/>
      <c r="AO145" s="419"/>
      <c r="AP145" s="419"/>
      <c r="AQ145" s="419"/>
      <c r="AR145" s="419"/>
      <c r="AS145" s="419"/>
      <c r="AT145" s="419"/>
      <c r="AU145" s="419"/>
      <c r="AV145" s="419"/>
      <c r="AW145" s="419"/>
      <c r="AX145" s="419"/>
      <c r="AY145" s="419"/>
      <c r="AZ145" s="419"/>
      <c r="BA145" s="419"/>
      <c r="BB145" s="419"/>
      <c r="BC145" s="419"/>
      <c r="BD145" s="419"/>
      <c r="BE145" s="419"/>
      <c r="BF145" s="420"/>
      <c r="BG145" s="423" t="s">
        <v>64</v>
      </c>
      <c r="BH145" s="424"/>
      <c r="BI145" s="424"/>
      <c r="BJ145" s="424"/>
      <c r="BK145" s="424"/>
      <c r="BL145" s="424"/>
      <c r="BM145" s="424"/>
      <c r="BN145" s="424"/>
      <c r="BO145" s="424"/>
      <c r="BP145" s="424"/>
      <c r="BQ145" s="424"/>
      <c r="BR145" s="424"/>
      <c r="BS145" s="424"/>
      <c r="BT145" s="424"/>
      <c r="BU145" s="425"/>
      <c r="BV145" s="410"/>
      <c r="BW145" s="410"/>
      <c r="BX145" s="410"/>
      <c r="BY145" s="410"/>
      <c r="BZ145" s="410"/>
      <c r="CA145" s="410"/>
      <c r="CB145" s="410"/>
      <c r="CC145" s="410"/>
      <c r="CD145" s="410"/>
      <c r="CE145" s="410"/>
      <c r="CF145" s="410"/>
      <c r="CG145" s="410"/>
      <c r="CH145" s="410"/>
      <c r="CI145" s="410"/>
      <c r="CJ145" s="410"/>
      <c r="CK145" s="410"/>
      <c r="CL145" s="410"/>
      <c r="CM145" s="410"/>
      <c r="CN145" s="410"/>
      <c r="CO145" s="410"/>
      <c r="CP145" s="410"/>
      <c r="CQ145" s="410"/>
      <c r="CR145" s="410"/>
      <c r="CS145" s="410"/>
      <c r="CT145" s="410"/>
      <c r="CU145" s="410"/>
      <c r="CV145" s="410"/>
      <c r="CW145" s="410"/>
      <c r="CX145" s="410"/>
      <c r="CY145" s="410"/>
      <c r="CZ145" s="410"/>
      <c r="DA145" s="410"/>
    </row>
    <row r="146" spans="1:105" s="31" customFormat="1" ht="29.25" customHeight="1" hidden="1">
      <c r="A146" s="402" t="s">
        <v>153</v>
      </c>
      <c r="B146" s="402"/>
      <c r="C146" s="402"/>
      <c r="D146" s="402"/>
      <c r="E146" s="402"/>
      <c r="F146" s="402"/>
      <c r="G146" s="402"/>
      <c r="H146" s="402"/>
      <c r="I146" s="402"/>
      <c r="J146" s="30"/>
      <c r="K146" s="419" t="s">
        <v>27</v>
      </c>
      <c r="L146" s="419"/>
      <c r="M146" s="419"/>
      <c r="N146" s="419"/>
      <c r="O146" s="419"/>
      <c r="P146" s="419"/>
      <c r="Q146" s="419"/>
      <c r="R146" s="419"/>
      <c r="S146" s="419"/>
      <c r="T146" s="419"/>
      <c r="U146" s="419"/>
      <c r="V146" s="419"/>
      <c r="W146" s="419"/>
      <c r="X146" s="419"/>
      <c r="Y146" s="419"/>
      <c r="Z146" s="419"/>
      <c r="AA146" s="419"/>
      <c r="AB146" s="419"/>
      <c r="AC146" s="419"/>
      <c r="AD146" s="419"/>
      <c r="AE146" s="419"/>
      <c r="AF146" s="419"/>
      <c r="AG146" s="419"/>
      <c r="AH146" s="419"/>
      <c r="AI146" s="419"/>
      <c r="AJ146" s="419"/>
      <c r="AK146" s="419"/>
      <c r="AL146" s="419"/>
      <c r="AM146" s="419"/>
      <c r="AN146" s="419"/>
      <c r="AO146" s="419"/>
      <c r="AP146" s="419"/>
      <c r="AQ146" s="419"/>
      <c r="AR146" s="419"/>
      <c r="AS146" s="419"/>
      <c r="AT146" s="419"/>
      <c r="AU146" s="419"/>
      <c r="AV146" s="419"/>
      <c r="AW146" s="419"/>
      <c r="AX146" s="419"/>
      <c r="AY146" s="419"/>
      <c r="AZ146" s="419"/>
      <c r="BA146" s="419"/>
      <c r="BB146" s="419"/>
      <c r="BC146" s="419"/>
      <c r="BD146" s="419"/>
      <c r="BE146" s="419"/>
      <c r="BF146" s="420"/>
      <c r="BG146" s="423" t="s">
        <v>64</v>
      </c>
      <c r="BH146" s="424"/>
      <c r="BI146" s="424"/>
      <c r="BJ146" s="424"/>
      <c r="BK146" s="424"/>
      <c r="BL146" s="424"/>
      <c r="BM146" s="424"/>
      <c r="BN146" s="424"/>
      <c r="BO146" s="424"/>
      <c r="BP146" s="424"/>
      <c r="BQ146" s="424"/>
      <c r="BR146" s="424"/>
      <c r="BS146" s="424"/>
      <c r="BT146" s="424"/>
      <c r="BU146" s="425"/>
      <c r="BV146" s="410"/>
      <c r="BW146" s="410"/>
      <c r="BX146" s="410"/>
      <c r="BY146" s="410"/>
      <c r="BZ146" s="410"/>
      <c r="CA146" s="410"/>
      <c r="CB146" s="410"/>
      <c r="CC146" s="410"/>
      <c r="CD146" s="410"/>
      <c r="CE146" s="410"/>
      <c r="CF146" s="410"/>
      <c r="CG146" s="410"/>
      <c r="CH146" s="410"/>
      <c r="CI146" s="410"/>
      <c r="CJ146" s="410"/>
      <c r="CK146" s="410"/>
      <c r="CL146" s="410"/>
      <c r="CM146" s="410"/>
      <c r="CN146" s="410"/>
      <c r="CO146" s="410"/>
      <c r="CP146" s="410"/>
      <c r="CQ146" s="410"/>
      <c r="CR146" s="410"/>
      <c r="CS146" s="410"/>
      <c r="CT146" s="410"/>
      <c r="CU146" s="410"/>
      <c r="CV146" s="410"/>
      <c r="CW146" s="410"/>
      <c r="CX146" s="410"/>
      <c r="CY146" s="410"/>
      <c r="CZ146" s="410"/>
      <c r="DA146" s="410"/>
    </row>
    <row r="147" spans="1:105" s="31" customFormat="1" ht="15" hidden="1">
      <c r="A147" s="402" t="s">
        <v>154</v>
      </c>
      <c r="B147" s="402"/>
      <c r="C147" s="402"/>
      <c r="D147" s="402"/>
      <c r="E147" s="402"/>
      <c r="F147" s="402"/>
      <c r="G147" s="402"/>
      <c r="H147" s="402"/>
      <c r="I147" s="402"/>
      <c r="J147" s="30"/>
      <c r="K147" s="406" t="s">
        <v>29</v>
      </c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  <c r="AG147" s="406"/>
      <c r="AH147" s="406"/>
      <c r="AI147" s="406"/>
      <c r="AJ147" s="406"/>
      <c r="AK147" s="406"/>
      <c r="AL147" s="406"/>
      <c r="AM147" s="406"/>
      <c r="AN147" s="406"/>
      <c r="AO147" s="406"/>
      <c r="AP147" s="406"/>
      <c r="AQ147" s="406"/>
      <c r="AR147" s="406"/>
      <c r="AS147" s="406"/>
      <c r="AT147" s="406"/>
      <c r="AU147" s="406"/>
      <c r="AV147" s="406"/>
      <c r="AW147" s="406"/>
      <c r="AX147" s="406"/>
      <c r="AY147" s="406"/>
      <c r="AZ147" s="406"/>
      <c r="BA147" s="406"/>
      <c r="BB147" s="406"/>
      <c r="BC147" s="406"/>
      <c r="BD147" s="406"/>
      <c r="BE147" s="406"/>
      <c r="BF147" s="407"/>
      <c r="BG147" s="292" t="s">
        <v>61</v>
      </c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410"/>
      <c r="BW147" s="410"/>
      <c r="BX147" s="410"/>
      <c r="BY147" s="410"/>
      <c r="BZ147" s="410"/>
      <c r="CA147" s="410"/>
      <c r="CB147" s="410"/>
      <c r="CC147" s="410"/>
      <c r="CD147" s="410"/>
      <c r="CE147" s="410"/>
      <c r="CF147" s="410"/>
      <c r="CG147" s="410"/>
      <c r="CH147" s="410"/>
      <c r="CI147" s="410"/>
      <c r="CJ147" s="410"/>
      <c r="CK147" s="410"/>
      <c r="CL147" s="410"/>
      <c r="CM147" s="410"/>
      <c r="CN147" s="410"/>
      <c r="CO147" s="410"/>
      <c r="CP147" s="410"/>
      <c r="CQ147" s="410"/>
      <c r="CR147" s="410"/>
      <c r="CS147" s="410"/>
      <c r="CT147" s="410"/>
      <c r="CU147" s="410"/>
      <c r="CV147" s="410"/>
      <c r="CW147" s="410"/>
      <c r="CX147" s="410"/>
      <c r="CY147" s="410"/>
      <c r="CZ147" s="410"/>
      <c r="DA147" s="410"/>
    </row>
    <row r="148" spans="1:105" s="31" customFormat="1" ht="18" customHeight="1">
      <c r="A148" s="402" t="s">
        <v>155</v>
      </c>
      <c r="B148" s="402"/>
      <c r="C148" s="402"/>
      <c r="D148" s="402"/>
      <c r="E148" s="402"/>
      <c r="F148" s="402"/>
      <c r="G148" s="402"/>
      <c r="H148" s="402"/>
      <c r="I148" s="402"/>
      <c r="J148" s="30"/>
      <c r="K148" s="403" t="s">
        <v>156</v>
      </c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403"/>
      <c r="X148" s="403"/>
      <c r="Y148" s="403"/>
      <c r="Z148" s="403"/>
      <c r="AA148" s="403"/>
      <c r="AB148" s="403"/>
      <c r="AC148" s="403"/>
      <c r="AD148" s="403"/>
      <c r="AE148" s="403"/>
      <c r="AF148" s="403"/>
      <c r="AG148" s="403"/>
      <c r="AH148" s="403"/>
      <c r="AI148" s="403"/>
      <c r="AJ148" s="403"/>
      <c r="AK148" s="403"/>
      <c r="AL148" s="403"/>
      <c r="AM148" s="403"/>
      <c r="AN148" s="403"/>
      <c r="AO148" s="403"/>
      <c r="AP148" s="403"/>
      <c r="AQ148" s="403"/>
      <c r="AR148" s="403"/>
      <c r="AS148" s="403"/>
      <c r="AT148" s="403"/>
      <c r="AU148" s="403"/>
      <c r="AV148" s="403"/>
      <c r="AW148" s="403"/>
      <c r="AX148" s="403"/>
      <c r="AY148" s="403"/>
      <c r="AZ148" s="403"/>
      <c r="BA148" s="403"/>
      <c r="BB148" s="403"/>
      <c r="BC148" s="403"/>
      <c r="BD148" s="403"/>
      <c r="BE148" s="403"/>
      <c r="BF148" s="404"/>
      <c r="BG148" s="292" t="s">
        <v>157</v>
      </c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426">
        <f>BV74/BV10</f>
        <v>726.603561360262</v>
      </c>
      <c r="BW148" s="426"/>
      <c r="BX148" s="426"/>
      <c r="BY148" s="426"/>
      <c r="BZ148" s="426"/>
      <c r="CA148" s="426"/>
      <c r="CB148" s="426"/>
      <c r="CC148" s="426"/>
      <c r="CD148" s="426"/>
      <c r="CE148" s="426"/>
      <c r="CF148" s="426"/>
      <c r="CG148" s="426"/>
      <c r="CH148" s="426"/>
      <c r="CI148" s="426"/>
      <c r="CJ148" s="426"/>
      <c r="CK148" s="426"/>
      <c r="CL148" s="426">
        <f>CL74/CL10</f>
        <v>762.7913493851323</v>
      </c>
      <c r="CM148" s="426"/>
      <c r="CN148" s="426"/>
      <c r="CO148" s="426"/>
      <c r="CP148" s="426"/>
      <c r="CQ148" s="426"/>
      <c r="CR148" s="426"/>
      <c r="CS148" s="426"/>
      <c r="CT148" s="426"/>
      <c r="CU148" s="426"/>
      <c r="CV148" s="426"/>
      <c r="CW148" s="426"/>
      <c r="CX148" s="426"/>
      <c r="CY148" s="426"/>
      <c r="CZ148" s="426"/>
      <c r="DA148" s="426"/>
    </row>
    <row r="150" spans="3:105" ht="15">
      <c r="C150" s="318" t="s">
        <v>951</v>
      </c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18"/>
      <c r="AQ150" s="318"/>
      <c r="AR150" s="318"/>
      <c r="AS150" s="318"/>
      <c r="AT150" s="318"/>
      <c r="AU150" s="318"/>
      <c r="AV150" s="318"/>
      <c r="AW150" s="318"/>
      <c r="AX150" s="318"/>
      <c r="AY150" s="318"/>
      <c r="AZ150" s="318"/>
      <c r="BA150" s="318"/>
      <c r="BB150" s="318"/>
      <c r="BC150" s="318"/>
      <c r="BD150" s="318"/>
      <c r="BE150" s="318"/>
      <c r="BF150" s="318"/>
      <c r="BG150" s="318"/>
      <c r="BH150" s="318"/>
      <c r="BI150" s="318"/>
      <c r="BJ150" s="318"/>
      <c r="BK150" s="318"/>
      <c r="BL150" s="318"/>
      <c r="BM150" s="318"/>
      <c r="BN150" s="318"/>
      <c r="BO150" s="318"/>
      <c r="BP150" s="318"/>
      <c r="BQ150" s="318"/>
      <c r="BR150" s="318"/>
      <c r="BS150" s="318"/>
      <c r="BT150" s="318"/>
      <c r="BU150" s="318"/>
      <c r="BV150" s="318"/>
      <c r="BW150" s="318"/>
      <c r="BX150" s="318"/>
      <c r="BY150" s="318"/>
      <c r="BZ150" s="318"/>
      <c r="CA150" s="318"/>
      <c r="CB150" s="318"/>
      <c r="CC150" s="318"/>
      <c r="CD150" s="318"/>
      <c r="CE150" s="318"/>
      <c r="CF150" s="318"/>
      <c r="CG150" s="318"/>
      <c r="CH150" s="318"/>
      <c r="CI150" s="318"/>
      <c r="CJ150" s="318"/>
      <c r="CK150" s="318"/>
      <c r="CL150" s="318"/>
      <c r="CM150" s="318"/>
      <c r="CN150" s="318"/>
      <c r="CO150" s="318"/>
      <c r="CP150" s="318"/>
      <c r="CQ150" s="318"/>
      <c r="CR150" s="318"/>
      <c r="CS150" s="318"/>
      <c r="CT150" s="318"/>
      <c r="CU150" s="318"/>
      <c r="CV150" s="318"/>
      <c r="CW150" s="318"/>
      <c r="CX150" s="318"/>
      <c r="CY150" s="318"/>
      <c r="CZ150" s="318"/>
      <c r="DA150" s="318"/>
    </row>
    <row r="151" spans="3:105" ht="6" customHeight="1"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  <c r="AA151" s="318"/>
      <c r="AB151" s="318"/>
      <c r="AC151" s="318"/>
      <c r="AD151" s="318"/>
      <c r="AE151" s="318"/>
      <c r="AF151" s="318"/>
      <c r="AG151" s="318"/>
      <c r="AH151" s="318"/>
      <c r="AI151" s="318"/>
      <c r="AJ151" s="318"/>
      <c r="AK151" s="318"/>
      <c r="AL151" s="318"/>
      <c r="AM151" s="318"/>
      <c r="AN151" s="318"/>
      <c r="AO151" s="318"/>
      <c r="AP151" s="318"/>
      <c r="AQ151" s="318"/>
      <c r="AR151" s="318"/>
      <c r="AS151" s="318"/>
      <c r="AT151" s="318"/>
      <c r="AU151" s="318"/>
      <c r="AV151" s="318"/>
      <c r="AW151" s="318"/>
      <c r="AX151" s="318"/>
      <c r="AY151" s="318"/>
      <c r="AZ151" s="318"/>
      <c r="BA151" s="318"/>
      <c r="BB151" s="318"/>
      <c r="BC151" s="318"/>
      <c r="BD151" s="318"/>
      <c r="BE151" s="318"/>
      <c r="BF151" s="318"/>
      <c r="BG151" s="318"/>
      <c r="BH151" s="318"/>
      <c r="BI151" s="318"/>
      <c r="BJ151" s="318"/>
      <c r="BK151" s="318"/>
      <c r="BL151" s="318"/>
      <c r="BM151" s="318"/>
      <c r="BN151" s="318"/>
      <c r="BO151" s="318"/>
      <c r="BP151" s="318"/>
      <c r="BQ151" s="318"/>
      <c r="BR151" s="318"/>
      <c r="BS151" s="318"/>
      <c r="BT151" s="318"/>
      <c r="BU151" s="318"/>
      <c r="BV151" s="318"/>
      <c r="BW151" s="318"/>
      <c r="BX151" s="318"/>
      <c r="BY151" s="318"/>
      <c r="BZ151" s="318"/>
      <c r="CA151" s="318"/>
      <c r="CB151" s="318"/>
      <c r="CC151" s="318"/>
      <c r="CD151" s="318"/>
      <c r="CE151" s="318"/>
      <c r="CF151" s="318"/>
      <c r="CG151" s="318"/>
      <c r="CH151" s="318"/>
      <c r="CI151" s="318"/>
      <c r="CJ151" s="318"/>
      <c r="CK151" s="318"/>
      <c r="CL151" s="318"/>
      <c r="CM151" s="318"/>
      <c r="CN151" s="318"/>
      <c r="CO151" s="318"/>
      <c r="CP151" s="318"/>
      <c r="CQ151" s="318"/>
      <c r="CR151" s="318"/>
      <c r="CS151" s="318"/>
      <c r="CT151" s="318"/>
      <c r="CU151" s="318"/>
      <c r="CV151" s="318"/>
      <c r="CW151" s="318"/>
      <c r="CX151" s="318"/>
      <c r="CY151" s="318"/>
      <c r="CZ151" s="318"/>
      <c r="DA151" s="318"/>
    </row>
    <row r="152" spans="3:105" ht="15"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  <c r="AA152" s="318"/>
      <c r="AB152" s="318"/>
      <c r="AC152" s="318"/>
      <c r="AD152" s="318"/>
      <c r="AE152" s="318"/>
      <c r="AF152" s="318"/>
      <c r="AG152" s="318"/>
      <c r="AH152" s="318"/>
      <c r="AI152" s="318"/>
      <c r="AJ152" s="318"/>
      <c r="AK152" s="318"/>
      <c r="AL152" s="318"/>
      <c r="AM152" s="318"/>
      <c r="AN152" s="318"/>
      <c r="AO152" s="318"/>
      <c r="AP152" s="318"/>
      <c r="AQ152" s="318"/>
      <c r="AR152" s="318"/>
      <c r="AS152" s="318"/>
      <c r="AT152" s="318"/>
      <c r="AU152" s="318"/>
      <c r="AV152" s="318"/>
      <c r="AW152" s="318"/>
      <c r="AX152" s="318"/>
      <c r="AY152" s="318"/>
      <c r="AZ152" s="318"/>
      <c r="BA152" s="318"/>
      <c r="BB152" s="318"/>
      <c r="BC152" s="318"/>
      <c r="BD152" s="318"/>
      <c r="BE152" s="318"/>
      <c r="BF152" s="318"/>
      <c r="BG152" s="318"/>
      <c r="BH152" s="318"/>
      <c r="BI152" s="318"/>
      <c r="BJ152" s="318"/>
      <c r="BK152" s="318"/>
      <c r="BL152" s="318"/>
      <c r="BM152" s="318"/>
      <c r="BN152" s="318"/>
      <c r="BO152" s="318"/>
      <c r="BP152" s="318"/>
      <c r="BQ152" s="318"/>
      <c r="BR152" s="318"/>
      <c r="BS152" s="318"/>
      <c r="BT152" s="318"/>
      <c r="BU152" s="318"/>
      <c r="BV152" s="318"/>
      <c r="BW152" s="318"/>
      <c r="BX152" s="318"/>
      <c r="BY152" s="318"/>
      <c r="BZ152" s="318"/>
      <c r="CA152" s="318"/>
      <c r="CB152" s="318"/>
      <c r="CC152" s="318"/>
      <c r="CD152" s="318"/>
      <c r="CE152" s="318"/>
      <c r="CF152" s="318"/>
      <c r="CG152" s="318"/>
      <c r="CH152" s="318"/>
      <c r="CI152" s="318"/>
      <c r="CJ152" s="318"/>
      <c r="CK152" s="318"/>
      <c r="CL152" s="318"/>
      <c r="CM152" s="318"/>
      <c r="CN152" s="318"/>
      <c r="CO152" s="318"/>
      <c r="CP152" s="318"/>
      <c r="CQ152" s="318"/>
      <c r="CR152" s="318"/>
      <c r="CS152" s="318"/>
      <c r="CT152" s="318"/>
      <c r="CU152" s="318"/>
      <c r="CV152" s="318"/>
      <c r="CW152" s="318"/>
      <c r="CX152" s="318"/>
      <c r="CY152" s="318"/>
      <c r="CZ152" s="318"/>
      <c r="DA152" s="318"/>
    </row>
    <row r="153" spans="3:105" ht="15"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7"/>
      <c r="BM153" s="237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7"/>
      <c r="BZ153" s="237"/>
      <c r="CA153" s="237"/>
      <c r="CB153" s="237"/>
      <c r="CC153" s="237"/>
      <c r="CD153" s="237"/>
      <c r="CE153" s="237"/>
      <c r="CF153" s="237"/>
      <c r="CG153" s="237"/>
      <c r="CH153" s="237"/>
      <c r="CI153" s="237"/>
      <c r="CJ153" s="237"/>
      <c r="CK153" s="237"/>
      <c r="CL153" s="237"/>
      <c r="CM153" s="237"/>
      <c r="CN153" s="237"/>
      <c r="CO153" s="237"/>
      <c r="CP153" s="237"/>
      <c r="CQ153" s="237"/>
      <c r="CR153" s="237"/>
      <c r="CS153" s="237"/>
      <c r="CT153" s="237"/>
      <c r="CU153" s="237"/>
      <c r="CV153" s="237"/>
      <c r="CW153" s="237"/>
      <c r="CX153" s="237"/>
      <c r="CY153" s="237"/>
      <c r="CZ153" s="237"/>
      <c r="DA153" s="237"/>
    </row>
    <row r="154" spans="3:105" ht="15"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7"/>
      <c r="BM154" s="237"/>
      <c r="BN154" s="237"/>
      <c r="BO154" s="237"/>
      <c r="BP154" s="237"/>
      <c r="BQ154" s="237"/>
      <c r="BR154" s="237"/>
      <c r="BS154" s="237"/>
      <c r="BT154" s="237"/>
      <c r="BU154" s="237"/>
      <c r="BV154" s="237"/>
      <c r="BW154" s="237"/>
      <c r="BX154" s="237"/>
      <c r="BY154" s="237"/>
      <c r="BZ154" s="237"/>
      <c r="CA154" s="237"/>
      <c r="CB154" s="237"/>
      <c r="CC154" s="237"/>
      <c r="CD154" s="237"/>
      <c r="CE154" s="237"/>
      <c r="CF154" s="237"/>
      <c r="CG154" s="237"/>
      <c r="CH154" s="237"/>
      <c r="CI154" s="237"/>
      <c r="CJ154" s="237"/>
      <c r="CK154" s="237"/>
      <c r="CL154" s="237"/>
      <c r="CM154" s="237"/>
      <c r="CN154" s="237"/>
      <c r="CO154" s="237"/>
      <c r="CP154" s="237"/>
      <c r="CQ154" s="237"/>
      <c r="CR154" s="237"/>
      <c r="CS154" s="237"/>
      <c r="CT154" s="237"/>
      <c r="CU154" s="237"/>
      <c r="CV154" s="237"/>
      <c r="CW154" s="237"/>
      <c r="CX154" s="237"/>
      <c r="CY154" s="237"/>
      <c r="CZ154" s="237"/>
      <c r="DA154" s="237"/>
    </row>
    <row r="155" ht="11.25" customHeight="1"/>
    <row r="156" spans="12:89" ht="14.25" customHeight="1">
      <c r="L156" s="195"/>
      <c r="M156" s="194" t="s">
        <v>524</v>
      </c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4"/>
      <c r="BN156" s="194"/>
      <c r="BO156" s="194"/>
      <c r="BP156" s="194"/>
      <c r="BQ156" s="194"/>
      <c r="BR156" s="194"/>
      <c r="BS156" s="194"/>
      <c r="BT156" s="194"/>
      <c r="BU156" s="194"/>
      <c r="BV156" s="194"/>
      <c r="BW156" s="194"/>
      <c r="BX156" s="194"/>
      <c r="BY156" s="194"/>
      <c r="BZ156" s="194"/>
      <c r="CA156" s="194"/>
      <c r="CB156" s="194"/>
      <c r="CC156" s="194"/>
      <c r="CD156" s="194"/>
      <c r="CE156" s="194"/>
      <c r="CF156" s="194"/>
      <c r="CG156" s="194"/>
      <c r="CH156" s="194"/>
      <c r="CI156" s="195"/>
      <c r="CJ156" s="195"/>
      <c r="CK156" s="195"/>
    </row>
    <row r="157" spans="12:89" ht="13.5" customHeight="1">
      <c r="L157" s="195"/>
      <c r="M157" s="195"/>
      <c r="N157" s="194" t="s">
        <v>959</v>
      </c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4"/>
      <c r="BV157" s="194"/>
      <c r="BW157" s="194"/>
      <c r="BX157" s="194"/>
      <c r="BY157" s="194"/>
      <c r="BZ157" s="194"/>
      <c r="CA157" s="194"/>
      <c r="CB157" s="194"/>
      <c r="CC157" s="194"/>
      <c r="CD157" s="194" t="s">
        <v>484</v>
      </c>
      <c r="CE157" s="194"/>
      <c r="CF157" s="194"/>
      <c r="CG157" s="194"/>
      <c r="CH157" s="194"/>
      <c r="CI157" s="195"/>
      <c r="CJ157" s="195"/>
      <c r="CK157" s="195"/>
    </row>
    <row r="158" spans="12:89" ht="13.5" customHeight="1">
      <c r="L158" s="195"/>
      <c r="M158" s="195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5"/>
      <c r="CJ158" s="195"/>
      <c r="CK158" s="195"/>
    </row>
    <row r="159" spans="12:89" ht="18.75">
      <c r="L159" s="195"/>
      <c r="M159" s="194" t="s">
        <v>962</v>
      </c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5"/>
      <c r="CJ159" s="195"/>
      <c r="CK159" s="195"/>
    </row>
    <row r="160" spans="14:86" ht="15.75"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  <c r="BN160" s="201"/>
      <c r="BO160" s="201"/>
      <c r="BP160" s="201"/>
      <c r="BQ160" s="201"/>
      <c r="BR160" s="201"/>
      <c r="BS160" s="201"/>
      <c r="BT160" s="201"/>
      <c r="BU160" s="201"/>
      <c r="BV160" s="201"/>
      <c r="BW160" s="201"/>
      <c r="BX160" s="201"/>
      <c r="BY160" s="201"/>
      <c r="BZ160" s="201"/>
      <c r="CA160" s="201"/>
      <c r="CB160" s="201"/>
      <c r="CC160" s="201"/>
      <c r="CD160" s="201"/>
      <c r="CE160" s="201"/>
      <c r="CF160" s="201"/>
      <c r="CG160" s="201"/>
      <c r="CH160" s="201"/>
    </row>
    <row r="161" spans="3:37" ht="15">
      <c r="C161" s="13"/>
      <c r="D161" s="13" t="s">
        <v>848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3:37" ht="1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 t="s">
        <v>847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</sheetData>
  <sheetProtection/>
  <mergeCells count="722">
    <mergeCell ref="CL52:DA52"/>
    <mergeCell ref="K53:BF53"/>
    <mergeCell ref="CL38:DA38"/>
    <mergeCell ref="CL64:DA64"/>
    <mergeCell ref="CL62:DA62"/>
    <mergeCell ref="CL63:DA63"/>
    <mergeCell ref="CL60:DA60"/>
    <mergeCell ref="CL59:DA59"/>
    <mergeCell ref="CL55:DA55"/>
    <mergeCell ref="CL53:DA53"/>
    <mergeCell ref="CL51:DA51"/>
    <mergeCell ref="CL34:DA34"/>
    <mergeCell ref="BV64:CK64"/>
    <mergeCell ref="A49:I49"/>
    <mergeCell ref="K49:BF49"/>
    <mergeCell ref="A61:I61"/>
    <mergeCell ref="K61:BF61"/>
    <mergeCell ref="A59:I59"/>
    <mergeCell ref="A58:I58"/>
    <mergeCell ref="K58:BF58"/>
    <mergeCell ref="A53:I53"/>
    <mergeCell ref="A68:I68"/>
    <mergeCell ref="K68:BF68"/>
    <mergeCell ref="CL66:DA66"/>
    <mergeCell ref="BG68:BU68"/>
    <mergeCell ref="A67:I67"/>
    <mergeCell ref="CL65:DA65"/>
    <mergeCell ref="K64:BF64"/>
    <mergeCell ref="BG64:BU64"/>
    <mergeCell ref="A65:I65"/>
    <mergeCell ref="CL96:DA96"/>
    <mergeCell ref="CL75:DA75"/>
    <mergeCell ref="CL103:DA103"/>
    <mergeCell ref="CL16:DA16"/>
    <mergeCell ref="CL49:DA49"/>
    <mergeCell ref="CL32:DA32"/>
    <mergeCell ref="CL37:DA37"/>
    <mergeCell ref="CL35:DA35"/>
    <mergeCell ref="CL36:DA36"/>
    <mergeCell ref="CL33:DA33"/>
    <mergeCell ref="CL124:DA124"/>
    <mergeCell ref="CL129:DA129"/>
    <mergeCell ref="CL127:DA127"/>
    <mergeCell ref="BV49:CK49"/>
    <mergeCell ref="CL61:DA61"/>
    <mergeCell ref="BV120:CK120"/>
    <mergeCell ref="CL116:DA116"/>
    <mergeCell ref="CL114:DA114"/>
    <mergeCell ref="CL98:DA98"/>
    <mergeCell ref="CL97:DA97"/>
    <mergeCell ref="CL123:DA123"/>
    <mergeCell ref="CL122:DA122"/>
    <mergeCell ref="CL121:DA121"/>
    <mergeCell ref="CL115:DA115"/>
    <mergeCell ref="CL120:DA120"/>
    <mergeCell ref="CL117:DA117"/>
    <mergeCell ref="CL119:DA119"/>
    <mergeCell ref="CL118:DA118"/>
    <mergeCell ref="CL125:DA125"/>
    <mergeCell ref="CL99:DA99"/>
    <mergeCell ref="CL106:DA106"/>
    <mergeCell ref="CL109:DA109"/>
    <mergeCell ref="CL107:DA107"/>
    <mergeCell ref="CL102:DA102"/>
    <mergeCell ref="CL105:DA105"/>
    <mergeCell ref="CL104:DA104"/>
    <mergeCell ref="CL100:DA100"/>
    <mergeCell ref="CL101:DA101"/>
    <mergeCell ref="BV32:CK32"/>
    <mergeCell ref="BG32:BU32"/>
    <mergeCell ref="BG67:BU67"/>
    <mergeCell ref="BV67:CK67"/>
    <mergeCell ref="BG65:BU65"/>
    <mergeCell ref="BV65:CK65"/>
    <mergeCell ref="BV38:CK38"/>
    <mergeCell ref="BG49:BU49"/>
    <mergeCell ref="BV61:CK61"/>
    <mergeCell ref="BV63:CK63"/>
    <mergeCell ref="A142:I142"/>
    <mergeCell ref="K142:BF142"/>
    <mergeCell ref="A140:I140"/>
    <mergeCell ref="K140:BF140"/>
    <mergeCell ref="A141:I141"/>
    <mergeCell ref="K141:BF141"/>
    <mergeCell ref="A32:I32"/>
    <mergeCell ref="K32:BF32"/>
    <mergeCell ref="K39:BF39"/>
    <mergeCell ref="BG39:BU39"/>
    <mergeCell ref="A37:I37"/>
    <mergeCell ref="K37:BF37"/>
    <mergeCell ref="BG37:BU37"/>
    <mergeCell ref="A38:I38"/>
    <mergeCell ref="A36:I36"/>
    <mergeCell ref="K36:BF36"/>
    <mergeCell ref="A143:I143"/>
    <mergeCell ref="K131:BF131"/>
    <mergeCell ref="K130:BF130"/>
    <mergeCell ref="A124:I124"/>
    <mergeCell ref="K124:BF124"/>
    <mergeCell ref="A138:I138"/>
    <mergeCell ref="A136:I136"/>
    <mergeCell ref="K138:BF138"/>
    <mergeCell ref="K136:BF136"/>
    <mergeCell ref="A139:I139"/>
    <mergeCell ref="K123:BF123"/>
    <mergeCell ref="A123:I123"/>
    <mergeCell ref="CL145:DA145"/>
    <mergeCell ref="CL143:DA143"/>
    <mergeCell ref="CL144:DA144"/>
    <mergeCell ref="BV144:CK144"/>
    <mergeCell ref="BV145:CK145"/>
    <mergeCell ref="A145:I145"/>
    <mergeCell ref="BV143:CK143"/>
    <mergeCell ref="K143:BF143"/>
    <mergeCell ref="BG145:BU145"/>
    <mergeCell ref="BG144:BU144"/>
    <mergeCell ref="A148:I148"/>
    <mergeCell ref="K148:BF148"/>
    <mergeCell ref="BG147:BU147"/>
    <mergeCell ref="A144:I144"/>
    <mergeCell ref="K144:BF144"/>
    <mergeCell ref="A146:I146"/>
    <mergeCell ref="K146:BF146"/>
    <mergeCell ref="A147:I147"/>
    <mergeCell ref="K147:BF147"/>
    <mergeCell ref="K145:BF145"/>
    <mergeCell ref="BV148:CK148"/>
    <mergeCell ref="CL148:DA148"/>
    <mergeCell ref="BG146:BU146"/>
    <mergeCell ref="BG148:BU148"/>
    <mergeCell ref="BV147:CK147"/>
    <mergeCell ref="CL147:DA147"/>
    <mergeCell ref="BV146:CK146"/>
    <mergeCell ref="CL146:DA146"/>
    <mergeCell ref="BV142:CK142"/>
    <mergeCell ref="CL141:DA141"/>
    <mergeCell ref="CL142:DA142"/>
    <mergeCell ref="BG143:BU143"/>
    <mergeCell ref="BG142:BU142"/>
    <mergeCell ref="BG141:BU141"/>
    <mergeCell ref="BV141:CK141"/>
    <mergeCell ref="BV136:CK136"/>
    <mergeCell ref="BV140:CK140"/>
    <mergeCell ref="BG136:BU136"/>
    <mergeCell ref="BV134:CK134"/>
    <mergeCell ref="BG135:BU135"/>
    <mergeCell ref="BV135:CK135"/>
    <mergeCell ref="BV137:CK137"/>
    <mergeCell ref="BG134:BU134"/>
    <mergeCell ref="CL140:DA140"/>
    <mergeCell ref="BG138:BU138"/>
    <mergeCell ref="BV138:CK138"/>
    <mergeCell ref="BV139:CK139"/>
    <mergeCell ref="CL138:DA138"/>
    <mergeCell ref="CL139:DA139"/>
    <mergeCell ref="BG140:BU140"/>
    <mergeCell ref="CL136:DA136"/>
    <mergeCell ref="CL137:DA137"/>
    <mergeCell ref="CL135:DA135"/>
    <mergeCell ref="A132:I132"/>
    <mergeCell ref="K132:BF132"/>
    <mergeCell ref="BG132:BU132"/>
    <mergeCell ref="A133:I133"/>
    <mergeCell ref="K133:BF133"/>
    <mergeCell ref="CL133:DA133"/>
    <mergeCell ref="CL134:DA134"/>
    <mergeCell ref="K137:BF137"/>
    <mergeCell ref="BG137:BU137"/>
    <mergeCell ref="BG133:BU133"/>
    <mergeCell ref="K139:BF139"/>
    <mergeCell ref="BG139:BU139"/>
    <mergeCell ref="A137:I137"/>
    <mergeCell ref="A135:I135"/>
    <mergeCell ref="K135:BF135"/>
    <mergeCell ref="BG130:BU130"/>
    <mergeCell ref="A134:I134"/>
    <mergeCell ref="K134:BF134"/>
    <mergeCell ref="BV133:CK133"/>
    <mergeCell ref="A130:I130"/>
    <mergeCell ref="A129:I129"/>
    <mergeCell ref="K129:BF129"/>
    <mergeCell ref="A131:I131"/>
    <mergeCell ref="BG131:BU131"/>
    <mergeCell ref="A125:I125"/>
    <mergeCell ref="K125:BF125"/>
    <mergeCell ref="BG125:BU125"/>
    <mergeCell ref="BG127:BU127"/>
    <mergeCell ref="BV129:CK129"/>
    <mergeCell ref="BG129:BU129"/>
    <mergeCell ref="CL126:DA126"/>
    <mergeCell ref="A128:I128"/>
    <mergeCell ref="A127:I127"/>
    <mergeCell ref="K127:BF127"/>
    <mergeCell ref="K128:BF128"/>
    <mergeCell ref="CL128:DA128"/>
    <mergeCell ref="A126:I126"/>
    <mergeCell ref="K126:BF126"/>
    <mergeCell ref="BG126:BU126"/>
    <mergeCell ref="BV126:CK126"/>
    <mergeCell ref="BV124:CK124"/>
    <mergeCell ref="BG128:BU128"/>
    <mergeCell ref="BV125:CK125"/>
    <mergeCell ref="BV127:CK127"/>
    <mergeCell ref="CL131:DA131"/>
    <mergeCell ref="BV132:CK132"/>
    <mergeCell ref="CL130:DA130"/>
    <mergeCell ref="BV130:CK130"/>
    <mergeCell ref="BV131:CK131"/>
    <mergeCell ref="CL132:DA132"/>
    <mergeCell ref="A122:I122"/>
    <mergeCell ref="K122:BF122"/>
    <mergeCell ref="A121:I121"/>
    <mergeCell ref="K121:BF121"/>
    <mergeCell ref="BV128:CK128"/>
    <mergeCell ref="BG122:BU122"/>
    <mergeCell ref="BV122:CK122"/>
    <mergeCell ref="BG124:BU124"/>
    <mergeCell ref="BG123:BU123"/>
    <mergeCell ref="BV123:CK123"/>
    <mergeCell ref="K118:BF118"/>
    <mergeCell ref="BG117:BU117"/>
    <mergeCell ref="BV117:CK117"/>
    <mergeCell ref="K119:BF119"/>
    <mergeCell ref="BG121:BU121"/>
    <mergeCell ref="BV121:CK121"/>
    <mergeCell ref="BG120:BU120"/>
    <mergeCell ref="BG118:BU118"/>
    <mergeCell ref="BV118:CK118"/>
    <mergeCell ref="K120:BF120"/>
    <mergeCell ref="A120:I120"/>
    <mergeCell ref="A115:I115"/>
    <mergeCell ref="K115:BF115"/>
    <mergeCell ref="K112:BF112"/>
    <mergeCell ref="A116:I116"/>
    <mergeCell ref="K116:BF116"/>
    <mergeCell ref="A119:I119"/>
    <mergeCell ref="A117:I117"/>
    <mergeCell ref="K117:BF117"/>
    <mergeCell ref="A118:I118"/>
    <mergeCell ref="BG112:BU112"/>
    <mergeCell ref="BG115:BU115"/>
    <mergeCell ref="CL111:DA111"/>
    <mergeCell ref="BV111:CK111"/>
    <mergeCell ref="BV112:CK112"/>
    <mergeCell ref="BG111:BU111"/>
    <mergeCell ref="CL112:DA112"/>
    <mergeCell ref="BV113:CK113"/>
    <mergeCell ref="BV114:CK114"/>
    <mergeCell ref="CL113:DA113"/>
    <mergeCell ref="BV119:CK119"/>
    <mergeCell ref="BG113:BU113"/>
    <mergeCell ref="BG114:BU114"/>
    <mergeCell ref="BV115:CK115"/>
    <mergeCell ref="BV116:CK116"/>
    <mergeCell ref="BG116:BU116"/>
    <mergeCell ref="BG119:BU119"/>
    <mergeCell ref="A110:I110"/>
    <mergeCell ref="K110:BF110"/>
    <mergeCell ref="A114:I114"/>
    <mergeCell ref="K114:BF114"/>
    <mergeCell ref="A112:I112"/>
    <mergeCell ref="A111:I111"/>
    <mergeCell ref="K111:BF111"/>
    <mergeCell ref="A113:I113"/>
    <mergeCell ref="K113:BF113"/>
    <mergeCell ref="BG105:BU105"/>
    <mergeCell ref="K107:BF107"/>
    <mergeCell ref="BG107:BU107"/>
    <mergeCell ref="BV108:CK108"/>
    <mergeCell ref="K106:BF106"/>
    <mergeCell ref="K108:BF108"/>
    <mergeCell ref="BV105:CK105"/>
    <mergeCell ref="BG106:BU106"/>
    <mergeCell ref="BV106:CK106"/>
    <mergeCell ref="A109:I109"/>
    <mergeCell ref="K109:BF109"/>
    <mergeCell ref="A105:I105"/>
    <mergeCell ref="K105:BF105"/>
    <mergeCell ref="A107:I107"/>
    <mergeCell ref="A106:I106"/>
    <mergeCell ref="A108:I108"/>
    <mergeCell ref="BG102:BU102"/>
    <mergeCell ref="BV102:CK102"/>
    <mergeCell ref="CL110:DA110"/>
    <mergeCell ref="CL108:DA108"/>
    <mergeCell ref="BG103:BU103"/>
    <mergeCell ref="BV103:CK103"/>
    <mergeCell ref="BG104:BU104"/>
    <mergeCell ref="BV104:CK104"/>
    <mergeCell ref="BG110:BU110"/>
    <mergeCell ref="BV107:CK107"/>
    <mergeCell ref="BV109:CK109"/>
    <mergeCell ref="BV110:CK110"/>
    <mergeCell ref="A102:I102"/>
    <mergeCell ref="K102:BF102"/>
    <mergeCell ref="A104:I104"/>
    <mergeCell ref="K104:BF104"/>
    <mergeCell ref="A103:I103"/>
    <mergeCell ref="K103:BF103"/>
    <mergeCell ref="BG109:BU109"/>
    <mergeCell ref="BG108:BU108"/>
    <mergeCell ref="A100:I100"/>
    <mergeCell ref="K100:BF100"/>
    <mergeCell ref="BG100:BU100"/>
    <mergeCell ref="BV100:CK100"/>
    <mergeCell ref="BV101:CK101"/>
    <mergeCell ref="A101:I101"/>
    <mergeCell ref="K101:BF101"/>
    <mergeCell ref="BG101:BU101"/>
    <mergeCell ref="A99:I99"/>
    <mergeCell ref="K99:BF99"/>
    <mergeCell ref="BV96:CK96"/>
    <mergeCell ref="BG99:BU99"/>
    <mergeCell ref="BV99:CK99"/>
    <mergeCell ref="A98:I98"/>
    <mergeCell ref="K98:BF98"/>
    <mergeCell ref="BV98:CK98"/>
    <mergeCell ref="BG98:BU98"/>
    <mergeCell ref="A97:I97"/>
    <mergeCell ref="BG94:BU94"/>
    <mergeCell ref="K97:BF97"/>
    <mergeCell ref="BG97:BU97"/>
    <mergeCell ref="A94:I94"/>
    <mergeCell ref="K94:BF94"/>
    <mergeCell ref="A96:I96"/>
    <mergeCell ref="K96:BF96"/>
    <mergeCell ref="A95:I95"/>
    <mergeCell ref="K95:BF95"/>
    <mergeCell ref="BG96:BU96"/>
    <mergeCell ref="BG93:BU93"/>
    <mergeCell ref="BV97:CK97"/>
    <mergeCell ref="CL95:DA95"/>
    <mergeCell ref="BG92:BU92"/>
    <mergeCell ref="BV92:CK92"/>
    <mergeCell ref="CL94:DA94"/>
    <mergeCell ref="BG95:BU95"/>
    <mergeCell ref="BV95:CK95"/>
    <mergeCell ref="CL93:DA93"/>
    <mergeCell ref="CL92:DA92"/>
    <mergeCell ref="BG90:BU90"/>
    <mergeCell ref="BV94:CK94"/>
    <mergeCell ref="A90:I90"/>
    <mergeCell ref="K90:BF90"/>
    <mergeCell ref="A92:I92"/>
    <mergeCell ref="K92:BF92"/>
    <mergeCell ref="A91:I91"/>
    <mergeCell ref="K91:BF91"/>
    <mergeCell ref="A93:I93"/>
    <mergeCell ref="K93:BF93"/>
    <mergeCell ref="BG89:BU89"/>
    <mergeCell ref="BV93:CK93"/>
    <mergeCell ref="CL91:DA91"/>
    <mergeCell ref="BG88:BU88"/>
    <mergeCell ref="BV88:CK88"/>
    <mergeCell ref="CL90:DA90"/>
    <mergeCell ref="BG91:BU91"/>
    <mergeCell ref="BV91:CK91"/>
    <mergeCell ref="CL89:DA89"/>
    <mergeCell ref="CL88:DA88"/>
    <mergeCell ref="BG86:BU86"/>
    <mergeCell ref="BV90:CK90"/>
    <mergeCell ref="A86:I86"/>
    <mergeCell ref="K86:BF86"/>
    <mergeCell ref="A88:I88"/>
    <mergeCell ref="K88:BF88"/>
    <mergeCell ref="A87:I87"/>
    <mergeCell ref="K87:BF87"/>
    <mergeCell ref="A89:I89"/>
    <mergeCell ref="K89:BF89"/>
    <mergeCell ref="BG85:BU85"/>
    <mergeCell ref="BV89:CK89"/>
    <mergeCell ref="CL87:DA87"/>
    <mergeCell ref="BG84:BU84"/>
    <mergeCell ref="BV84:CK84"/>
    <mergeCell ref="CL86:DA86"/>
    <mergeCell ref="BG87:BU87"/>
    <mergeCell ref="BV87:CK87"/>
    <mergeCell ref="CL85:DA85"/>
    <mergeCell ref="CL84:DA84"/>
    <mergeCell ref="BG82:BU82"/>
    <mergeCell ref="BV86:CK86"/>
    <mergeCell ref="A82:I82"/>
    <mergeCell ref="K82:BF82"/>
    <mergeCell ref="A84:I84"/>
    <mergeCell ref="K84:BF84"/>
    <mergeCell ref="A83:I83"/>
    <mergeCell ref="K83:BF83"/>
    <mergeCell ref="A85:I85"/>
    <mergeCell ref="K85:BF85"/>
    <mergeCell ref="BG81:BU81"/>
    <mergeCell ref="BV85:CK85"/>
    <mergeCell ref="CL83:DA83"/>
    <mergeCell ref="BG80:BU80"/>
    <mergeCell ref="BV80:CK80"/>
    <mergeCell ref="CL82:DA82"/>
    <mergeCell ref="BG83:BU83"/>
    <mergeCell ref="BV83:CK83"/>
    <mergeCell ref="CL81:DA81"/>
    <mergeCell ref="CL80:DA80"/>
    <mergeCell ref="BV77:CK77"/>
    <mergeCell ref="BV82:CK82"/>
    <mergeCell ref="A78:I78"/>
    <mergeCell ref="K78:BF78"/>
    <mergeCell ref="A80:I80"/>
    <mergeCell ref="K80:BF80"/>
    <mergeCell ref="A79:I79"/>
    <mergeCell ref="K79:BF79"/>
    <mergeCell ref="A81:I81"/>
    <mergeCell ref="K81:BF81"/>
    <mergeCell ref="CL76:DA76"/>
    <mergeCell ref="CL79:DA79"/>
    <mergeCell ref="CL77:DA77"/>
    <mergeCell ref="CL78:DA78"/>
    <mergeCell ref="BV81:CK81"/>
    <mergeCell ref="A76:I76"/>
    <mergeCell ref="K76:BF76"/>
    <mergeCell ref="BG76:BU76"/>
    <mergeCell ref="BV76:CK76"/>
    <mergeCell ref="BG79:BU79"/>
    <mergeCell ref="K71:BF71"/>
    <mergeCell ref="BG71:BU71"/>
    <mergeCell ref="A74:I74"/>
    <mergeCell ref="K74:BF74"/>
    <mergeCell ref="BV79:CK79"/>
    <mergeCell ref="BG78:BU78"/>
    <mergeCell ref="BV78:CK78"/>
    <mergeCell ref="A77:I77"/>
    <mergeCell ref="K77:BF77"/>
    <mergeCell ref="BG77:BU77"/>
    <mergeCell ref="BV71:CK71"/>
    <mergeCell ref="BV74:CK74"/>
    <mergeCell ref="BG74:BU74"/>
    <mergeCell ref="CL73:DA73"/>
    <mergeCell ref="A75:I75"/>
    <mergeCell ref="K75:BF75"/>
    <mergeCell ref="BG75:BU75"/>
    <mergeCell ref="BV75:CK75"/>
    <mergeCell ref="CL74:DA74"/>
    <mergeCell ref="A71:I71"/>
    <mergeCell ref="BV70:CK70"/>
    <mergeCell ref="BV73:CK73"/>
    <mergeCell ref="CL69:DA69"/>
    <mergeCell ref="CL67:DA67"/>
    <mergeCell ref="CL68:DA68"/>
    <mergeCell ref="CL70:DA70"/>
    <mergeCell ref="BV69:CK69"/>
    <mergeCell ref="BV72:CK72"/>
    <mergeCell ref="CL72:DA72"/>
    <mergeCell ref="CL71:DA71"/>
    <mergeCell ref="K65:BF65"/>
    <mergeCell ref="BG72:BU72"/>
    <mergeCell ref="A73:I73"/>
    <mergeCell ref="BG73:BU73"/>
    <mergeCell ref="A72:I72"/>
    <mergeCell ref="K73:BF73"/>
    <mergeCell ref="K72:BF72"/>
    <mergeCell ref="A70:I70"/>
    <mergeCell ref="K70:BF70"/>
    <mergeCell ref="BG70:BU70"/>
    <mergeCell ref="BG62:BU62"/>
    <mergeCell ref="BV66:CK66"/>
    <mergeCell ref="A69:I69"/>
    <mergeCell ref="K67:BF67"/>
    <mergeCell ref="BG66:BU66"/>
    <mergeCell ref="A66:I66"/>
    <mergeCell ref="K66:BF66"/>
    <mergeCell ref="K69:BF69"/>
    <mergeCell ref="BG69:BU69"/>
    <mergeCell ref="BV68:CK68"/>
    <mergeCell ref="BV60:CK60"/>
    <mergeCell ref="CL58:DA58"/>
    <mergeCell ref="K59:BF59"/>
    <mergeCell ref="BG59:BU59"/>
    <mergeCell ref="BG61:BU61"/>
    <mergeCell ref="A63:I63"/>
    <mergeCell ref="K63:BF63"/>
    <mergeCell ref="BG63:BU63"/>
    <mergeCell ref="A62:I62"/>
    <mergeCell ref="K62:BF62"/>
    <mergeCell ref="BV59:CK59"/>
    <mergeCell ref="BG58:BU58"/>
    <mergeCell ref="BV58:CK58"/>
    <mergeCell ref="CL56:DA56"/>
    <mergeCell ref="BV62:CK62"/>
    <mergeCell ref="A64:I64"/>
    <mergeCell ref="CL57:DA57"/>
    <mergeCell ref="A60:I60"/>
    <mergeCell ref="K60:BF60"/>
    <mergeCell ref="BG60:BU60"/>
    <mergeCell ref="A56:I56"/>
    <mergeCell ref="K56:BF56"/>
    <mergeCell ref="BG56:BU56"/>
    <mergeCell ref="BV56:CK56"/>
    <mergeCell ref="A57:I57"/>
    <mergeCell ref="K57:BF57"/>
    <mergeCell ref="BG57:BU57"/>
    <mergeCell ref="BV57:CK57"/>
    <mergeCell ref="CL54:DA54"/>
    <mergeCell ref="A55:I55"/>
    <mergeCell ref="K55:BF55"/>
    <mergeCell ref="BG55:BU55"/>
    <mergeCell ref="BV55:CK55"/>
    <mergeCell ref="A54:I54"/>
    <mergeCell ref="K54:BF54"/>
    <mergeCell ref="BG54:BU54"/>
    <mergeCell ref="BV54:CK54"/>
    <mergeCell ref="BG53:BU53"/>
    <mergeCell ref="BV53:CK53"/>
    <mergeCell ref="CL48:DA48"/>
    <mergeCell ref="A52:I52"/>
    <mergeCell ref="K52:BF52"/>
    <mergeCell ref="BG52:BU52"/>
    <mergeCell ref="BV52:CK52"/>
    <mergeCell ref="CL50:DA50"/>
    <mergeCell ref="A51:I51"/>
    <mergeCell ref="K51:BF51"/>
    <mergeCell ref="BG51:BU51"/>
    <mergeCell ref="BV51:CK51"/>
    <mergeCell ref="CL46:DA46"/>
    <mergeCell ref="A50:I50"/>
    <mergeCell ref="K50:BF50"/>
    <mergeCell ref="BG50:BU50"/>
    <mergeCell ref="BV50:CK50"/>
    <mergeCell ref="CL47:DA47"/>
    <mergeCell ref="A48:I48"/>
    <mergeCell ref="K48:BF48"/>
    <mergeCell ref="BG48:BU48"/>
    <mergeCell ref="BV48:CK48"/>
    <mergeCell ref="CL44:DA44"/>
    <mergeCell ref="A47:I47"/>
    <mergeCell ref="K47:BF47"/>
    <mergeCell ref="BG47:BU47"/>
    <mergeCell ref="BV47:CK47"/>
    <mergeCell ref="CL45:DA45"/>
    <mergeCell ref="A46:I46"/>
    <mergeCell ref="K46:BF46"/>
    <mergeCell ref="BG46:BU46"/>
    <mergeCell ref="BV46:CK46"/>
    <mergeCell ref="CL42:DA42"/>
    <mergeCell ref="A45:I45"/>
    <mergeCell ref="K45:BF45"/>
    <mergeCell ref="BG45:BU45"/>
    <mergeCell ref="BV45:CK45"/>
    <mergeCell ref="CL43:DA43"/>
    <mergeCell ref="A44:I44"/>
    <mergeCell ref="K44:BF44"/>
    <mergeCell ref="BG44:BU44"/>
    <mergeCell ref="BV44:CK44"/>
    <mergeCell ref="CL40:DA40"/>
    <mergeCell ref="A43:I43"/>
    <mergeCell ref="K43:BF43"/>
    <mergeCell ref="BG43:BU43"/>
    <mergeCell ref="BV43:CK43"/>
    <mergeCell ref="CL41:DA41"/>
    <mergeCell ref="A42:I42"/>
    <mergeCell ref="K42:BF42"/>
    <mergeCell ref="BG42:BU42"/>
    <mergeCell ref="BV42:CK42"/>
    <mergeCell ref="A41:I41"/>
    <mergeCell ref="K41:BF41"/>
    <mergeCell ref="BG41:BU41"/>
    <mergeCell ref="BV41:CK41"/>
    <mergeCell ref="BV37:CK37"/>
    <mergeCell ref="CL39:DA39"/>
    <mergeCell ref="A40:I40"/>
    <mergeCell ref="K40:BF40"/>
    <mergeCell ref="BG40:BU40"/>
    <mergeCell ref="BV40:CK40"/>
    <mergeCell ref="A39:I39"/>
    <mergeCell ref="BV39:CK39"/>
    <mergeCell ref="K38:BF38"/>
    <mergeCell ref="BG38:BU38"/>
    <mergeCell ref="BG36:BU36"/>
    <mergeCell ref="BV36:CK36"/>
    <mergeCell ref="A35:I35"/>
    <mergeCell ref="K35:BF35"/>
    <mergeCell ref="BG35:BU35"/>
    <mergeCell ref="BV35:CK35"/>
    <mergeCell ref="A33:I33"/>
    <mergeCell ref="K33:BF33"/>
    <mergeCell ref="BG33:BU33"/>
    <mergeCell ref="BV33:CK33"/>
    <mergeCell ref="A34:I34"/>
    <mergeCell ref="K34:BF34"/>
    <mergeCell ref="BG34:BU34"/>
    <mergeCell ref="BV34:CK34"/>
    <mergeCell ref="CL30:DA30"/>
    <mergeCell ref="A31:I31"/>
    <mergeCell ref="K31:BF31"/>
    <mergeCell ref="BG31:BU31"/>
    <mergeCell ref="BV31:CK31"/>
    <mergeCell ref="CL31:DA31"/>
    <mergeCell ref="A30:I30"/>
    <mergeCell ref="K30:BF30"/>
    <mergeCell ref="BG30:BU30"/>
    <mergeCell ref="BV30:CK30"/>
    <mergeCell ref="CL28:DA28"/>
    <mergeCell ref="A29:I29"/>
    <mergeCell ref="K29:BF29"/>
    <mergeCell ref="BG29:BU29"/>
    <mergeCell ref="BV29:CK29"/>
    <mergeCell ref="CL29:DA29"/>
    <mergeCell ref="A28:I28"/>
    <mergeCell ref="K28:BF28"/>
    <mergeCell ref="BG28:BU28"/>
    <mergeCell ref="BV28:CK28"/>
    <mergeCell ref="CL27:DA27"/>
    <mergeCell ref="A26:I26"/>
    <mergeCell ref="K26:BF26"/>
    <mergeCell ref="BG26:BU26"/>
    <mergeCell ref="BV26:CK26"/>
    <mergeCell ref="CL26:DA26"/>
    <mergeCell ref="A27:I27"/>
    <mergeCell ref="K27:BF27"/>
    <mergeCell ref="BG27:BU27"/>
    <mergeCell ref="BV27:CK27"/>
    <mergeCell ref="K23:BF23"/>
    <mergeCell ref="A21:I21"/>
    <mergeCell ref="K21:BF21"/>
    <mergeCell ref="CL25:DA25"/>
    <mergeCell ref="A25:I25"/>
    <mergeCell ref="K25:BF25"/>
    <mergeCell ref="BG25:BU25"/>
    <mergeCell ref="BV25:CK25"/>
    <mergeCell ref="A22:I22"/>
    <mergeCell ref="CL22:DA22"/>
    <mergeCell ref="K22:BF22"/>
    <mergeCell ref="BG23:BU23"/>
    <mergeCell ref="BV23:CK23"/>
    <mergeCell ref="A24:I24"/>
    <mergeCell ref="K24:BF24"/>
    <mergeCell ref="CL23:DA23"/>
    <mergeCell ref="BV22:CK22"/>
    <mergeCell ref="A23:I23"/>
    <mergeCell ref="BG24:BU24"/>
    <mergeCell ref="BG22:BU22"/>
    <mergeCell ref="CL18:DA18"/>
    <mergeCell ref="CL21:DA21"/>
    <mergeCell ref="BG21:BU21"/>
    <mergeCell ref="BV21:CK21"/>
    <mergeCell ref="BV24:CK24"/>
    <mergeCell ref="CL24:DA24"/>
    <mergeCell ref="CL20:DA20"/>
    <mergeCell ref="BG20:BU20"/>
    <mergeCell ref="A20:I20"/>
    <mergeCell ref="CL17:DA17"/>
    <mergeCell ref="K19:BF19"/>
    <mergeCell ref="BG19:BU19"/>
    <mergeCell ref="BV19:CK19"/>
    <mergeCell ref="BV17:CK17"/>
    <mergeCell ref="CL19:DA19"/>
    <mergeCell ref="K20:BF20"/>
    <mergeCell ref="A19:I19"/>
    <mergeCell ref="BV20:CK20"/>
    <mergeCell ref="CL13:DA13"/>
    <mergeCell ref="BV14:CK14"/>
    <mergeCell ref="A18:I18"/>
    <mergeCell ref="K18:BF18"/>
    <mergeCell ref="BG18:BU18"/>
    <mergeCell ref="BV18:CK18"/>
    <mergeCell ref="K15:BF15"/>
    <mergeCell ref="BG15:BU15"/>
    <mergeCell ref="BV15:CK15"/>
    <mergeCell ref="CL15:DA15"/>
    <mergeCell ref="BV13:CK13"/>
    <mergeCell ref="BG14:BU14"/>
    <mergeCell ref="A14:I14"/>
    <mergeCell ref="A17:I17"/>
    <mergeCell ref="K17:BF17"/>
    <mergeCell ref="BG17:BU17"/>
    <mergeCell ref="BV16:CK16"/>
    <mergeCell ref="A16:I16"/>
    <mergeCell ref="K16:BF16"/>
    <mergeCell ref="BG16:BU16"/>
    <mergeCell ref="CL14:DA14"/>
    <mergeCell ref="BG10:BU10"/>
    <mergeCell ref="BV10:CK10"/>
    <mergeCell ref="BG11:BU11"/>
    <mergeCell ref="CL11:DA11"/>
    <mergeCell ref="CL12:DA12"/>
    <mergeCell ref="BV11:CK11"/>
    <mergeCell ref="BG13:BU13"/>
    <mergeCell ref="BG12:BU12"/>
    <mergeCell ref="BV12:CK12"/>
    <mergeCell ref="A15:I15"/>
    <mergeCell ref="A9:I9"/>
    <mergeCell ref="A11:I11"/>
    <mergeCell ref="K11:BF11"/>
    <mergeCell ref="K13:BF13"/>
    <mergeCell ref="K14:BF14"/>
    <mergeCell ref="A13:I13"/>
    <mergeCell ref="A12:I12"/>
    <mergeCell ref="K12:BF12"/>
    <mergeCell ref="CL7:DA7"/>
    <mergeCell ref="BV7:CK7"/>
    <mergeCell ref="CL8:DA8"/>
    <mergeCell ref="A10:I10"/>
    <mergeCell ref="K10:BF10"/>
    <mergeCell ref="CL10:DA10"/>
    <mergeCell ref="K9:BF9"/>
    <mergeCell ref="BG9:BU9"/>
    <mergeCell ref="BV9:CK9"/>
    <mergeCell ref="CL9:DA9"/>
    <mergeCell ref="BG6:BU6"/>
    <mergeCell ref="BV6:CK6"/>
    <mergeCell ref="A8:I8"/>
    <mergeCell ref="K8:BF8"/>
    <mergeCell ref="BG8:BU8"/>
    <mergeCell ref="BV8:CK8"/>
    <mergeCell ref="A7:I7"/>
    <mergeCell ref="K7:BF7"/>
    <mergeCell ref="BG7:BU7"/>
    <mergeCell ref="C150:DA152"/>
    <mergeCell ref="A3:DA3"/>
    <mergeCell ref="A5:I5"/>
    <mergeCell ref="J5:BF5"/>
    <mergeCell ref="BG5:BU5"/>
    <mergeCell ref="BV5:CK5"/>
    <mergeCell ref="CL5:DA5"/>
    <mergeCell ref="CL6:DA6"/>
    <mergeCell ref="A6:I6"/>
    <mergeCell ref="J6:BF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Q55"/>
  <sheetViews>
    <sheetView zoomScale="85" zoomScaleNormal="85" zoomScalePageLayoutView="0" workbookViewId="0" topLeftCell="A1">
      <selection activeCell="FU18" sqref="FU18"/>
    </sheetView>
  </sheetViews>
  <sheetFormatPr defaultColWidth="0.85546875" defaultRowHeight="12" customHeight="1"/>
  <cols>
    <col min="1" max="27" width="0.85546875" style="22" customWidth="1"/>
    <col min="28" max="28" width="2.421875" style="22" customWidth="1"/>
    <col min="29" max="114" width="0.85546875" style="22" customWidth="1"/>
    <col min="115" max="115" width="1.8515625" style="22" customWidth="1"/>
    <col min="116" max="122" width="0.85546875" style="22" customWidth="1"/>
    <col min="123" max="123" width="1.57421875" style="22" customWidth="1"/>
    <col min="124" max="130" width="0.85546875" style="22" customWidth="1"/>
    <col min="131" max="131" width="3.00390625" style="22" customWidth="1"/>
    <col min="132" max="138" width="0.85546875" style="22" customWidth="1"/>
    <col min="139" max="139" width="1.421875" style="22" customWidth="1"/>
    <col min="140" max="140" width="0.9921875" style="22" customWidth="1"/>
    <col min="141" max="145" width="0.85546875" style="22" customWidth="1"/>
    <col min="146" max="146" width="1.8515625" style="22" customWidth="1"/>
    <col min="147" max="147" width="1.1484375" style="22" hidden="1" customWidth="1"/>
    <col min="148" max="150" width="0.85546875" style="22" customWidth="1"/>
    <col min="151" max="151" width="0.42578125" style="22" customWidth="1"/>
    <col min="152" max="152" width="0.85546875" style="22" hidden="1" customWidth="1"/>
    <col min="153" max="153" width="0.85546875" style="22" customWidth="1"/>
    <col min="154" max="154" width="3.57421875" style="22" customWidth="1"/>
    <col min="155" max="155" width="0.85546875" style="22" hidden="1" customWidth="1"/>
    <col min="156" max="16384" width="0.85546875" style="22" customWidth="1"/>
  </cols>
  <sheetData>
    <row r="1" s="20" customFormat="1" ht="7.5" customHeight="1">
      <c r="EY1" s="21" t="s">
        <v>158</v>
      </c>
    </row>
    <row r="2" ht="9" customHeight="1" hidden="1"/>
    <row r="3" spans="1:155" ht="14.25" customHeight="1">
      <c r="A3" s="347" t="s">
        <v>514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</row>
    <row r="4" s="24" customFormat="1" ht="9.75" customHeight="1" thickBot="1">
      <c r="EY4" s="25"/>
    </row>
    <row r="5" spans="1:156" s="26" customFormat="1" ht="31.5" customHeight="1" thickBot="1">
      <c r="A5" s="441" t="s">
        <v>261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3"/>
      <c r="N5" s="441" t="s">
        <v>159</v>
      </c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3"/>
      <c r="AC5" s="436" t="s">
        <v>160</v>
      </c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7"/>
      <c r="BA5" s="435" t="s">
        <v>161</v>
      </c>
      <c r="BB5" s="436"/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36"/>
      <c r="CQ5" s="436"/>
      <c r="CR5" s="436"/>
      <c r="CS5" s="436"/>
      <c r="CT5" s="436"/>
      <c r="CU5" s="436"/>
      <c r="CV5" s="436"/>
      <c r="CW5" s="436"/>
      <c r="CX5" s="436"/>
      <c r="CY5" s="436"/>
      <c r="CZ5" s="436"/>
      <c r="DA5" s="436"/>
      <c r="DB5" s="436"/>
      <c r="DC5" s="437"/>
      <c r="DD5" s="435" t="s">
        <v>41</v>
      </c>
      <c r="DE5" s="436"/>
      <c r="DF5" s="436"/>
      <c r="DG5" s="436"/>
      <c r="DH5" s="436"/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6"/>
      <c r="DZ5" s="436"/>
      <c r="EA5" s="437"/>
      <c r="EB5" s="435" t="s">
        <v>162</v>
      </c>
      <c r="EC5" s="436"/>
      <c r="ED5" s="436"/>
      <c r="EE5" s="436"/>
      <c r="EF5" s="436"/>
      <c r="EG5" s="436"/>
      <c r="EH5" s="436"/>
      <c r="EI5" s="436"/>
      <c r="EJ5" s="436"/>
      <c r="EK5" s="436"/>
      <c r="EL5" s="436"/>
      <c r="EM5" s="436"/>
      <c r="EN5" s="436"/>
      <c r="EO5" s="436"/>
      <c r="EP5" s="436"/>
      <c r="EQ5" s="436"/>
      <c r="ER5" s="436"/>
      <c r="ES5" s="436"/>
      <c r="ET5" s="436"/>
      <c r="EU5" s="436"/>
      <c r="EV5" s="436"/>
      <c r="EW5" s="436"/>
      <c r="EX5" s="436"/>
      <c r="EY5" s="436"/>
      <c r="EZ5" s="206"/>
    </row>
    <row r="6" spans="1:156" s="26" customFormat="1" ht="99.75" customHeight="1" thickBot="1">
      <c r="A6" s="444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6"/>
      <c r="N6" s="444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6"/>
      <c r="AC6" s="433" t="s">
        <v>163</v>
      </c>
      <c r="AD6" s="434"/>
      <c r="AE6" s="434"/>
      <c r="AF6" s="434"/>
      <c r="AG6" s="434"/>
      <c r="AH6" s="434"/>
      <c r="AI6" s="434"/>
      <c r="AJ6" s="434"/>
      <c r="AK6" s="434" t="s">
        <v>164</v>
      </c>
      <c r="AL6" s="434"/>
      <c r="AM6" s="434"/>
      <c r="AN6" s="434"/>
      <c r="AO6" s="434"/>
      <c r="AP6" s="434"/>
      <c r="AQ6" s="434"/>
      <c r="AR6" s="434"/>
      <c r="AS6" s="434" t="s">
        <v>165</v>
      </c>
      <c r="AT6" s="434"/>
      <c r="AU6" s="434"/>
      <c r="AV6" s="434"/>
      <c r="AW6" s="434"/>
      <c r="AX6" s="434"/>
      <c r="AY6" s="434"/>
      <c r="AZ6" s="434"/>
      <c r="BA6" s="434" t="s">
        <v>166</v>
      </c>
      <c r="BB6" s="434"/>
      <c r="BC6" s="434"/>
      <c r="BD6" s="434"/>
      <c r="BE6" s="434"/>
      <c r="BF6" s="434"/>
      <c r="BG6" s="434"/>
      <c r="BH6" s="434"/>
      <c r="BI6" s="433" t="s">
        <v>167</v>
      </c>
      <c r="BJ6" s="434"/>
      <c r="BK6" s="434"/>
      <c r="BL6" s="434"/>
      <c r="BM6" s="434"/>
      <c r="BN6" s="434"/>
      <c r="BO6" s="434"/>
      <c r="BP6" s="434"/>
      <c r="BQ6" s="433" t="s">
        <v>168</v>
      </c>
      <c r="BR6" s="434"/>
      <c r="BS6" s="434"/>
      <c r="BT6" s="434"/>
      <c r="BU6" s="434"/>
      <c r="BV6" s="434"/>
      <c r="BW6" s="434"/>
      <c r="BX6" s="433" t="s">
        <v>169</v>
      </c>
      <c r="BY6" s="434"/>
      <c r="BZ6" s="434"/>
      <c r="CA6" s="434"/>
      <c r="CB6" s="434"/>
      <c r="CC6" s="434"/>
      <c r="CD6" s="434"/>
      <c r="CE6" s="434"/>
      <c r="CF6" s="434" t="s">
        <v>170</v>
      </c>
      <c r="CG6" s="434"/>
      <c r="CH6" s="434"/>
      <c r="CI6" s="434"/>
      <c r="CJ6" s="434"/>
      <c r="CK6" s="434"/>
      <c r="CL6" s="438"/>
      <c r="CM6" s="434" t="s">
        <v>171</v>
      </c>
      <c r="CN6" s="434"/>
      <c r="CO6" s="434"/>
      <c r="CP6" s="434"/>
      <c r="CQ6" s="434"/>
      <c r="CR6" s="434"/>
      <c r="CS6" s="434"/>
      <c r="CT6" s="434"/>
      <c r="CU6" s="434"/>
      <c r="CV6" s="434" t="s">
        <v>165</v>
      </c>
      <c r="CW6" s="434"/>
      <c r="CX6" s="434"/>
      <c r="CY6" s="434"/>
      <c r="CZ6" s="434"/>
      <c r="DA6" s="434"/>
      <c r="DB6" s="434"/>
      <c r="DC6" s="434"/>
      <c r="DD6" s="434" t="s">
        <v>166</v>
      </c>
      <c r="DE6" s="434"/>
      <c r="DF6" s="434"/>
      <c r="DG6" s="434"/>
      <c r="DH6" s="434"/>
      <c r="DI6" s="434"/>
      <c r="DJ6" s="434"/>
      <c r="DK6" s="434"/>
      <c r="DL6" s="434" t="s">
        <v>164</v>
      </c>
      <c r="DM6" s="434"/>
      <c r="DN6" s="434"/>
      <c r="DO6" s="434"/>
      <c r="DP6" s="434"/>
      <c r="DQ6" s="434"/>
      <c r="DR6" s="434"/>
      <c r="DS6" s="434"/>
      <c r="DT6" s="434" t="s">
        <v>165</v>
      </c>
      <c r="DU6" s="434"/>
      <c r="DV6" s="434"/>
      <c r="DW6" s="434"/>
      <c r="DX6" s="434"/>
      <c r="DY6" s="434"/>
      <c r="DZ6" s="434"/>
      <c r="EA6" s="434"/>
      <c r="EB6" s="434" t="s">
        <v>166</v>
      </c>
      <c r="EC6" s="434"/>
      <c r="ED6" s="434"/>
      <c r="EE6" s="434"/>
      <c r="EF6" s="434"/>
      <c r="EG6" s="434"/>
      <c r="EH6" s="434"/>
      <c r="EI6" s="434"/>
      <c r="EJ6" s="434" t="s">
        <v>164</v>
      </c>
      <c r="EK6" s="434"/>
      <c r="EL6" s="434"/>
      <c r="EM6" s="434"/>
      <c r="EN6" s="434"/>
      <c r="EO6" s="434"/>
      <c r="EP6" s="434"/>
      <c r="EQ6" s="434"/>
      <c r="ER6" s="434" t="s">
        <v>165</v>
      </c>
      <c r="ES6" s="434"/>
      <c r="ET6" s="434"/>
      <c r="EU6" s="434"/>
      <c r="EV6" s="434"/>
      <c r="EW6" s="434"/>
      <c r="EX6" s="434"/>
      <c r="EY6" s="438"/>
      <c r="EZ6" s="206"/>
    </row>
    <row r="7" spans="1:156" ht="12" customHeight="1">
      <c r="A7" s="429">
        <v>1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1">
        <v>2</v>
      </c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325">
        <v>3</v>
      </c>
      <c r="AD7" s="325"/>
      <c r="AE7" s="325"/>
      <c r="AF7" s="325"/>
      <c r="AG7" s="325"/>
      <c r="AH7" s="325"/>
      <c r="AI7" s="325"/>
      <c r="AJ7" s="325"/>
      <c r="AK7" s="325">
        <v>4</v>
      </c>
      <c r="AL7" s="325"/>
      <c r="AM7" s="325"/>
      <c r="AN7" s="325"/>
      <c r="AO7" s="325"/>
      <c r="AP7" s="325"/>
      <c r="AQ7" s="325"/>
      <c r="AR7" s="325"/>
      <c r="AS7" s="325">
        <v>5</v>
      </c>
      <c r="AT7" s="325"/>
      <c r="AU7" s="325"/>
      <c r="AV7" s="325"/>
      <c r="AW7" s="325"/>
      <c r="AX7" s="325"/>
      <c r="AY7" s="325"/>
      <c r="AZ7" s="325"/>
      <c r="BA7" s="325">
        <v>6</v>
      </c>
      <c r="BB7" s="325"/>
      <c r="BC7" s="325"/>
      <c r="BD7" s="325"/>
      <c r="BE7" s="325"/>
      <c r="BF7" s="325"/>
      <c r="BG7" s="325"/>
      <c r="BH7" s="325"/>
      <c r="BI7" s="325">
        <v>7</v>
      </c>
      <c r="BJ7" s="325"/>
      <c r="BK7" s="325"/>
      <c r="BL7" s="325"/>
      <c r="BM7" s="325"/>
      <c r="BN7" s="325"/>
      <c r="BO7" s="325"/>
      <c r="BP7" s="325"/>
      <c r="BQ7" s="325">
        <v>8</v>
      </c>
      <c r="BR7" s="325"/>
      <c r="BS7" s="325"/>
      <c r="BT7" s="325"/>
      <c r="BU7" s="325"/>
      <c r="BV7" s="325"/>
      <c r="BW7" s="325"/>
      <c r="BX7" s="325">
        <v>9</v>
      </c>
      <c r="BY7" s="325"/>
      <c r="BZ7" s="325"/>
      <c r="CA7" s="325"/>
      <c r="CB7" s="325"/>
      <c r="CC7" s="325"/>
      <c r="CD7" s="325"/>
      <c r="CE7" s="325"/>
      <c r="CF7" s="325">
        <v>10</v>
      </c>
      <c r="CG7" s="325"/>
      <c r="CH7" s="325"/>
      <c r="CI7" s="325"/>
      <c r="CJ7" s="325"/>
      <c r="CK7" s="325"/>
      <c r="CL7" s="325"/>
      <c r="CM7" s="325">
        <v>11</v>
      </c>
      <c r="CN7" s="325"/>
      <c r="CO7" s="325"/>
      <c r="CP7" s="325"/>
      <c r="CQ7" s="325"/>
      <c r="CR7" s="325"/>
      <c r="CS7" s="325"/>
      <c r="CT7" s="325"/>
      <c r="CU7" s="325"/>
      <c r="CV7" s="325">
        <v>12</v>
      </c>
      <c r="CW7" s="325"/>
      <c r="CX7" s="325"/>
      <c r="CY7" s="325"/>
      <c r="CZ7" s="325"/>
      <c r="DA7" s="325"/>
      <c r="DB7" s="325"/>
      <c r="DC7" s="325"/>
      <c r="DD7" s="325">
        <v>13</v>
      </c>
      <c r="DE7" s="325"/>
      <c r="DF7" s="325"/>
      <c r="DG7" s="325"/>
      <c r="DH7" s="325"/>
      <c r="DI7" s="325"/>
      <c r="DJ7" s="325"/>
      <c r="DK7" s="325"/>
      <c r="DL7" s="325">
        <v>14</v>
      </c>
      <c r="DM7" s="325"/>
      <c r="DN7" s="325"/>
      <c r="DO7" s="325"/>
      <c r="DP7" s="325"/>
      <c r="DQ7" s="325"/>
      <c r="DR7" s="325"/>
      <c r="DS7" s="325"/>
      <c r="DT7" s="325">
        <v>15</v>
      </c>
      <c r="DU7" s="325"/>
      <c r="DV7" s="325"/>
      <c r="DW7" s="325"/>
      <c r="DX7" s="325"/>
      <c r="DY7" s="325"/>
      <c r="DZ7" s="325"/>
      <c r="EA7" s="325"/>
      <c r="EB7" s="325">
        <v>16</v>
      </c>
      <c r="EC7" s="325"/>
      <c r="ED7" s="325"/>
      <c r="EE7" s="325"/>
      <c r="EF7" s="325"/>
      <c r="EG7" s="325"/>
      <c r="EH7" s="325"/>
      <c r="EI7" s="325"/>
      <c r="EJ7" s="325">
        <v>17</v>
      </c>
      <c r="EK7" s="325"/>
      <c r="EL7" s="325"/>
      <c r="EM7" s="325"/>
      <c r="EN7" s="325"/>
      <c r="EO7" s="325"/>
      <c r="EP7" s="325"/>
      <c r="EQ7" s="325"/>
      <c r="ER7" s="325">
        <v>18</v>
      </c>
      <c r="ES7" s="325"/>
      <c r="ET7" s="325"/>
      <c r="EU7" s="325"/>
      <c r="EV7" s="325"/>
      <c r="EW7" s="325"/>
      <c r="EX7" s="325"/>
      <c r="EY7" s="439"/>
      <c r="EZ7" s="207"/>
    </row>
    <row r="8" spans="1:156" s="24" customFormat="1" ht="15.75">
      <c r="A8" s="427" t="s">
        <v>985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28"/>
      <c r="DF8" s="428"/>
      <c r="DG8" s="428"/>
      <c r="DH8" s="428"/>
      <c r="DI8" s="428"/>
      <c r="DJ8" s="428"/>
      <c r="DK8" s="428"/>
      <c r="DL8" s="428"/>
      <c r="DM8" s="428"/>
      <c r="DN8" s="428"/>
      <c r="DO8" s="428"/>
      <c r="DP8" s="428"/>
      <c r="DQ8" s="428"/>
      <c r="DR8" s="428"/>
      <c r="DS8" s="428"/>
      <c r="DT8" s="428"/>
      <c r="DU8" s="428"/>
      <c r="DV8" s="428"/>
      <c r="DW8" s="428"/>
      <c r="DX8" s="428"/>
      <c r="DY8" s="428"/>
      <c r="DZ8" s="428"/>
      <c r="EA8" s="428"/>
      <c r="EB8" s="428"/>
      <c r="EC8" s="428"/>
      <c r="ED8" s="428"/>
      <c r="EE8" s="428"/>
      <c r="EF8" s="428"/>
      <c r="EG8" s="428"/>
      <c r="EH8" s="428"/>
      <c r="EI8" s="428"/>
      <c r="EJ8" s="428"/>
      <c r="EK8" s="428"/>
      <c r="EL8" s="428"/>
      <c r="EM8" s="428"/>
      <c r="EN8" s="428"/>
      <c r="EO8" s="428"/>
      <c r="EP8" s="428"/>
      <c r="EQ8" s="428"/>
      <c r="ER8" s="428"/>
      <c r="ES8" s="428"/>
      <c r="ET8" s="428"/>
      <c r="EU8" s="428"/>
      <c r="EV8" s="428"/>
      <c r="EW8" s="428"/>
      <c r="EX8" s="428"/>
      <c r="EY8" s="428"/>
      <c r="EZ8" s="208"/>
    </row>
    <row r="9" spans="1:156" s="24" customFormat="1" ht="31.5" customHeight="1">
      <c r="A9" s="449" t="s">
        <v>261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218"/>
      <c r="O9" s="451" t="s">
        <v>952</v>
      </c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47">
        <v>0</v>
      </c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0">
        <f>'4.4'!BV33*1000</f>
        <v>2027.6653846153847</v>
      </c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55">
        <f>BA9</f>
        <v>2027.6653846153847</v>
      </c>
      <c r="DE9" s="455"/>
      <c r="DF9" s="455"/>
      <c r="DG9" s="455"/>
      <c r="DH9" s="455"/>
      <c r="DI9" s="455"/>
      <c r="DJ9" s="455"/>
      <c r="DK9" s="455"/>
      <c r="DL9" s="457">
        <f>DT9/DD9*1000</f>
        <v>5501.669339628308</v>
      </c>
      <c r="DM9" s="457"/>
      <c r="DN9" s="457"/>
      <c r="DO9" s="457"/>
      <c r="DP9" s="457"/>
      <c r="DQ9" s="457"/>
      <c r="DR9" s="457"/>
      <c r="DS9" s="457"/>
      <c r="DT9" s="452">
        <f>'4.4'!BV70</f>
        <v>11155.544477564103</v>
      </c>
      <c r="DU9" s="453"/>
      <c r="DV9" s="453"/>
      <c r="DW9" s="453"/>
      <c r="DX9" s="453"/>
      <c r="DY9" s="453"/>
      <c r="DZ9" s="453"/>
      <c r="EA9" s="454"/>
      <c r="EB9" s="447">
        <f>AC9+BA9/1000-DD9/1000</f>
        <v>0</v>
      </c>
      <c r="EC9" s="447"/>
      <c r="ED9" s="447"/>
      <c r="EE9" s="447"/>
      <c r="EF9" s="447"/>
      <c r="EG9" s="447"/>
      <c r="EH9" s="447"/>
      <c r="EI9" s="447"/>
      <c r="EJ9" s="447"/>
      <c r="EK9" s="447"/>
      <c r="EL9" s="447"/>
      <c r="EM9" s="447"/>
      <c r="EN9" s="447"/>
      <c r="EO9" s="447"/>
      <c r="EP9" s="447"/>
      <c r="EQ9" s="447"/>
      <c r="ER9" s="447"/>
      <c r="ES9" s="447"/>
      <c r="ET9" s="447"/>
      <c r="EU9" s="447"/>
      <c r="EV9" s="447"/>
      <c r="EW9" s="447"/>
      <c r="EX9" s="447"/>
      <c r="EY9" s="448"/>
      <c r="EZ9" s="208"/>
    </row>
    <row r="10" spans="1:156" s="24" customFormat="1" ht="15.75" customHeight="1">
      <c r="A10" s="459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218"/>
      <c r="O10" s="460" t="s">
        <v>173</v>
      </c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58"/>
      <c r="DE10" s="458"/>
      <c r="DF10" s="458"/>
      <c r="DG10" s="458"/>
      <c r="DH10" s="458"/>
      <c r="DI10" s="458"/>
      <c r="DJ10" s="458"/>
      <c r="DK10" s="458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  <c r="DY10" s="456"/>
      <c r="DZ10" s="456"/>
      <c r="EA10" s="456"/>
      <c r="EB10" s="447"/>
      <c r="EC10" s="447"/>
      <c r="ED10" s="447"/>
      <c r="EE10" s="447"/>
      <c r="EF10" s="447"/>
      <c r="EG10" s="447"/>
      <c r="EH10" s="447"/>
      <c r="EI10" s="447"/>
      <c r="EJ10" s="447"/>
      <c r="EK10" s="447"/>
      <c r="EL10" s="447"/>
      <c r="EM10" s="447"/>
      <c r="EN10" s="447"/>
      <c r="EO10" s="447"/>
      <c r="EP10" s="447"/>
      <c r="EQ10" s="447"/>
      <c r="ER10" s="447"/>
      <c r="ES10" s="447"/>
      <c r="ET10" s="447"/>
      <c r="EU10" s="447"/>
      <c r="EV10" s="447"/>
      <c r="EW10" s="447"/>
      <c r="EX10" s="447"/>
      <c r="EY10" s="448"/>
      <c r="EZ10" s="208"/>
    </row>
    <row r="11" spans="1:156" s="24" customFormat="1" ht="16.5" customHeight="1">
      <c r="A11" s="459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218"/>
      <c r="O11" s="460" t="s">
        <v>174</v>
      </c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58"/>
      <c r="DE11" s="458"/>
      <c r="DF11" s="458"/>
      <c r="DG11" s="458"/>
      <c r="DH11" s="458"/>
      <c r="DI11" s="458"/>
      <c r="DJ11" s="458"/>
      <c r="DK11" s="458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  <c r="DZ11" s="456"/>
      <c r="EA11" s="456"/>
      <c r="EB11" s="447"/>
      <c r="EC11" s="447"/>
      <c r="ED11" s="447"/>
      <c r="EE11" s="447"/>
      <c r="EF11" s="447"/>
      <c r="EG11" s="447"/>
      <c r="EH11" s="447"/>
      <c r="EI11" s="447"/>
      <c r="EJ11" s="447"/>
      <c r="EK11" s="447"/>
      <c r="EL11" s="447"/>
      <c r="EM11" s="447"/>
      <c r="EN11" s="447"/>
      <c r="EO11" s="447"/>
      <c r="EP11" s="447"/>
      <c r="EQ11" s="447"/>
      <c r="ER11" s="447"/>
      <c r="ES11" s="447"/>
      <c r="ET11" s="447"/>
      <c r="EU11" s="447"/>
      <c r="EV11" s="447"/>
      <c r="EW11" s="447"/>
      <c r="EX11" s="447"/>
      <c r="EY11" s="448"/>
      <c r="EZ11" s="208"/>
    </row>
    <row r="12" spans="1:156" s="24" customFormat="1" ht="15" hidden="1">
      <c r="A12" s="459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218"/>
      <c r="O12" s="460" t="s">
        <v>175</v>
      </c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  <c r="BM12" s="440"/>
      <c r="BN12" s="440"/>
      <c r="BO12" s="440"/>
      <c r="BP12" s="440"/>
      <c r="BQ12" s="440"/>
      <c r="BR12" s="440"/>
      <c r="BS12" s="440"/>
      <c r="BT12" s="440"/>
      <c r="BU12" s="440"/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0"/>
      <c r="CN12" s="440"/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58"/>
      <c r="DE12" s="458"/>
      <c r="DF12" s="458"/>
      <c r="DG12" s="458"/>
      <c r="DH12" s="458"/>
      <c r="DI12" s="458"/>
      <c r="DJ12" s="458"/>
      <c r="DK12" s="458"/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  <c r="DZ12" s="456"/>
      <c r="EA12" s="456"/>
      <c r="EB12" s="447"/>
      <c r="EC12" s="447"/>
      <c r="ED12" s="447"/>
      <c r="EE12" s="447"/>
      <c r="EF12" s="447"/>
      <c r="EG12" s="447"/>
      <c r="EH12" s="447"/>
      <c r="EI12" s="447"/>
      <c r="EJ12" s="447"/>
      <c r="EK12" s="447"/>
      <c r="EL12" s="447"/>
      <c r="EM12" s="447"/>
      <c r="EN12" s="447"/>
      <c r="EO12" s="447"/>
      <c r="EP12" s="447"/>
      <c r="EQ12" s="447"/>
      <c r="ER12" s="447"/>
      <c r="ES12" s="447"/>
      <c r="ET12" s="447"/>
      <c r="EU12" s="447"/>
      <c r="EV12" s="447"/>
      <c r="EW12" s="447"/>
      <c r="EX12" s="447"/>
      <c r="EY12" s="448"/>
      <c r="EZ12" s="208"/>
    </row>
    <row r="13" spans="1:156" s="24" customFormat="1" ht="15" hidden="1">
      <c r="A13" s="459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218"/>
      <c r="O13" s="460" t="s">
        <v>176</v>
      </c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  <c r="DA13" s="440"/>
      <c r="DB13" s="440"/>
      <c r="DC13" s="440"/>
      <c r="DD13" s="458"/>
      <c r="DE13" s="458"/>
      <c r="DF13" s="458"/>
      <c r="DG13" s="458"/>
      <c r="DH13" s="458"/>
      <c r="DI13" s="458"/>
      <c r="DJ13" s="458"/>
      <c r="DK13" s="458"/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47"/>
      <c r="EC13" s="447"/>
      <c r="ED13" s="447"/>
      <c r="EE13" s="447"/>
      <c r="EF13" s="447"/>
      <c r="EG13" s="447"/>
      <c r="EH13" s="447"/>
      <c r="EI13" s="447"/>
      <c r="EJ13" s="447"/>
      <c r="EK13" s="447"/>
      <c r="EL13" s="447"/>
      <c r="EM13" s="447"/>
      <c r="EN13" s="447"/>
      <c r="EO13" s="447"/>
      <c r="EP13" s="447"/>
      <c r="EQ13" s="447"/>
      <c r="ER13" s="447"/>
      <c r="ES13" s="447"/>
      <c r="ET13" s="447"/>
      <c r="EU13" s="447"/>
      <c r="EV13" s="447"/>
      <c r="EW13" s="447"/>
      <c r="EX13" s="447"/>
      <c r="EY13" s="448"/>
      <c r="EZ13" s="208"/>
    </row>
    <row r="14" spans="1:156" s="24" customFormat="1" ht="15" hidden="1">
      <c r="A14" s="459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218"/>
      <c r="O14" s="460" t="s">
        <v>813</v>
      </c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58"/>
      <c r="DE14" s="458"/>
      <c r="DF14" s="458"/>
      <c r="DG14" s="458"/>
      <c r="DH14" s="458"/>
      <c r="DI14" s="458"/>
      <c r="DJ14" s="458"/>
      <c r="DK14" s="458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47"/>
      <c r="EC14" s="447"/>
      <c r="ED14" s="447"/>
      <c r="EE14" s="447"/>
      <c r="EF14" s="447"/>
      <c r="EG14" s="447"/>
      <c r="EH14" s="447"/>
      <c r="EI14" s="447"/>
      <c r="EJ14" s="447"/>
      <c r="EK14" s="447"/>
      <c r="EL14" s="447"/>
      <c r="EM14" s="447"/>
      <c r="EN14" s="447"/>
      <c r="EO14" s="447"/>
      <c r="EP14" s="447"/>
      <c r="EQ14" s="447"/>
      <c r="ER14" s="447"/>
      <c r="ES14" s="447"/>
      <c r="ET14" s="447"/>
      <c r="EU14" s="447"/>
      <c r="EV14" s="447"/>
      <c r="EW14" s="447"/>
      <c r="EX14" s="447"/>
      <c r="EY14" s="448"/>
      <c r="EZ14" s="208"/>
    </row>
    <row r="15" spans="1:156" s="24" customFormat="1" ht="15" hidden="1">
      <c r="A15" s="459" t="s">
        <v>814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218"/>
      <c r="O15" s="460" t="s">
        <v>813</v>
      </c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58"/>
      <c r="DE15" s="458"/>
      <c r="DF15" s="458"/>
      <c r="DG15" s="458"/>
      <c r="DH15" s="458"/>
      <c r="DI15" s="458"/>
      <c r="DJ15" s="458"/>
      <c r="DK15" s="458"/>
      <c r="DL15" s="456"/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6"/>
      <c r="EA15" s="456"/>
      <c r="EB15" s="447"/>
      <c r="EC15" s="447"/>
      <c r="ED15" s="447"/>
      <c r="EE15" s="447"/>
      <c r="EF15" s="447"/>
      <c r="EG15" s="447"/>
      <c r="EH15" s="447"/>
      <c r="EI15" s="447"/>
      <c r="EJ15" s="447"/>
      <c r="EK15" s="447"/>
      <c r="EL15" s="447"/>
      <c r="EM15" s="447"/>
      <c r="EN15" s="447"/>
      <c r="EO15" s="447"/>
      <c r="EP15" s="447"/>
      <c r="EQ15" s="447"/>
      <c r="ER15" s="447"/>
      <c r="ES15" s="447"/>
      <c r="ET15" s="447"/>
      <c r="EU15" s="447"/>
      <c r="EV15" s="447"/>
      <c r="EW15" s="447"/>
      <c r="EX15" s="447"/>
      <c r="EY15" s="448"/>
      <c r="EZ15" s="208"/>
    </row>
    <row r="16" spans="1:156" s="24" customFormat="1" ht="11.25" customHeight="1">
      <c r="A16" s="459"/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218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0"/>
      <c r="CZ16" s="440"/>
      <c r="DA16" s="440"/>
      <c r="DB16" s="440"/>
      <c r="DC16" s="440"/>
      <c r="DD16" s="458"/>
      <c r="DE16" s="458"/>
      <c r="DF16" s="458"/>
      <c r="DG16" s="458"/>
      <c r="DH16" s="458"/>
      <c r="DI16" s="458"/>
      <c r="DJ16" s="458"/>
      <c r="DK16" s="458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56"/>
      <c r="DW16" s="456"/>
      <c r="DX16" s="456"/>
      <c r="DY16" s="456"/>
      <c r="DZ16" s="456"/>
      <c r="EA16" s="456"/>
      <c r="EB16" s="447"/>
      <c r="EC16" s="447"/>
      <c r="ED16" s="447"/>
      <c r="EE16" s="447"/>
      <c r="EF16" s="447"/>
      <c r="EG16" s="447"/>
      <c r="EH16" s="447"/>
      <c r="EI16" s="447"/>
      <c r="EJ16" s="447"/>
      <c r="EK16" s="447"/>
      <c r="EL16" s="447"/>
      <c r="EM16" s="447"/>
      <c r="EN16" s="447"/>
      <c r="EO16" s="447"/>
      <c r="EP16" s="447"/>
      <c r="EQ16" s="447"/>
      <c r="ER16" s="447"/>
      <c r="ES16" s="447"/>
      <c r="ET16" s="447"/>
      <c r="EU16" s="447"/>
      <c r="EV16" s="447"/>
      <c r="EW16" s="447"/>
      <c r="EX16" s="447"/>
      <c r="EY16" s="448"/>
      <c r="EZ16" s="208"/>
    </row>
    <row r="17" spans="1:156" s="24" customFormat="1" ht="15">
      <c r="A17" s="459" t="s">
        <v>177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218"/>
      <c r="O17" s="460" t="s">
        <v>172</v>
      </c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47">
        <v>0</v>
      </c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0">
        <f>BA9</f>
        <v>2027.6653846153847</v>
      </c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0"/>
      <c r="CE17" s="440"/>
      <c r="CF17" s="440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40"/>
      <c r="CZ17" s="440"/>
      <c r="DA17" s="440"/>
      <c r="DB17" s="440"/>
      <c r="DC17" s="440"/>
      <c r="DD17" s="458">
        <f>DD9</f>
        <v>2027.6653846153847</v>
      </c>
      <c r="DE17" s="458"/>
      <c r="DF17" s="458"/>
      <c r="DG17" s="458"/>
      <c r="DH17" s="458"/>
      <c r="DI17" s="458"/>
      <c r="DJ17" s="458"/>
      <c r="DK17" s="458"/>
      <c r="DL17" s="456">
        <f>DT17/DD17*1000</f>
        <v>5501.669339628308</v>
      </c>
      <c r="DM17" s="456"/>
      <c r="DN17" s="456"/>
      <c r="DO17" s="456"/>
      <c r="DP17" s="456"/>
      <c r="DQ17" s="456"/>
      <c r="DR17" s="456"/>
      <c r="DS17" s="456"/>
      <c r="DT17" s="461">
        <f>'4.4'!BV70</f>
        <v>11155.544477564103</v>
      </c>
      <c r="DU17" s="462"/>
      <c r="DV17" s="462"/>
      <c r="DW17" s="462"/>
      <c r="DX17" s="462"/>
      <c r="DY17" s="462"/>
      <c r="DZ17" s="462"/>
      <c r="EA17" s="463"/>
      <c r="EB17" s="447">
        <v>0</v>
      </c>
      <c r="EC17" s="447"/>
      <c r="ED17" s="447"/>
      <c r="EE17" s="447"/>
      <c r="EF17" s="447"/>
      <c r="EG17" s="447"/>
      <c r="EH17" s="447"/>
      <c r="EI17" s="447"/>
      <c r="EJ17" s="447"/>
      <c r="EK17" s="447"/>
      <c r="EL17" s="447"/>
      <c r="EM17" s="447"/>
      <c r="EN17" s="447"/>
      <c r="EO17" s="447"/>
      <c r="EP17" s="447"/>
      <c r="EQ17" s="447"/>
      <c r="ER17" s="447"/>
      <c r="ES17" s="447"/>
      <c r="ET17" s="447"/>
      <c r="EU17" s="447"/>
      <c r="EV17" s="447"/>
      <c r="EW17" s="447"/>
      <c r="EX17" s="447"/>
      <c r="EY17" s="448"/>
      <c r="EZ17" s="208"/>
    </row>
    <row r="18" spans="1:156" s="24" customFormat="1" ht="13.5" customHeight="1">
      <c r="A18" s="459"/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218"/>
      <c r="O18" s="460" t="s">
        <v>173</v>
      </c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0"/>
      <c r="DJ18" s="440"/>
      <c r="DK18" s="440"/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447"/>
      <c r="DW18" s="447"/>
      <c r="DX18" s="447"/>
      <c r="DY18" s="447"/>
      <c r="DZ18" s="447"/>
      <c r="EA18" s="447"/>
      <c r="EB18" s="447"/>
      <c r="EC18" s="447"/>
      <c r="ED18" s="447"/>
      <c r="EE18" s="447"/>
      <c r="EF18" s="447"/>
      <c r="EG18" s="447"/>
      <c r="EH18" s="447"/>
      <c r="EI18" s="447"/>
      <c r="EJ18" s="447"/>
      <c r="EK18" s="447"/>
      <c r="EL18" s="447"/>
      <c r="EM18" s="447"/>
      <c r="EN18" s="447"/>
      <c r="EO18" s="447"/>
      <c r="EP18" s="447"/>
      <c r="EQ18" s="447"/>
      <c r="ER18" s="447"/>
      <c r="ES18" s="447"/>
      <c r="ET18" s="447"/>
      <c r="EU18" s="447"/>
      <c r="EV18" s="447"/>
      <c r="EW18" s="447"/>
      <c r="EX18" s="447"/>
      <c r="EY18" s="448"/>
      <c r="EZ18" s="208"/>
    </row>
    <row r="19" spans="1:156" s="24" customFormat="1" ht="12" customHeight="1">
      <c r="A19" s="459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218"/>
      <c r="O19" s="460" t="s">
        <v>174</v>
      </c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  <c r="BN19" s="447"/>
      <c r="BO19" s="447"/>
      <c r="BP19" s="447"/>
      <c r="BQ19" s="447"/>
      <c r="BR19" s="447"/>
      <c r="BS19" s="447"/>
      <c r="BT19" s="447"/>
      <c r="BU19" s="447"/>
      <c r="BV19" s="447"/>
      <c r="BW19" s="447"/>
      <c r="BX19" s="447"/>
      <c r="BY19" s="447"/>
      <c r="BZ19" s="447"/>
      <c r="CA19" s="447"/>
      <c r="CB19" s="447"/>
      <c r="CC19" s="447"/>
      <c r="CD19" s="447"/>
      <c r="CE19" s="447"/>
      <c r="CF19" s="447"/>
      <c r="CG19" s="447"/>
      <c r="CH19" s="447"/>
      <c r="CI19" s="447"/>
      <c r="CJ19" s="447"/>
      <c r="CK19" s="447"/>
      <c r="CL19" s="447"/>
      <c r="CM19" s="447"/>
      <c r="CN19" s="447"/>
      <c r="CO19" s="447"/>
      <c r="CP19" s="447"/>
      <c r="CQ19" s="447"/>
      <c r="CR19" s="447"/>
      <c r="CS19" s="447"/>
      <c r="CT19" s="447"/>
      <c r="CU19" s="447"/>
      <c r="CV19" s="447"/>
      <c r="CW19" s="447"/>
      <c r="CX19" s="447"/>
      <c r="CY19" s="447"/>
      <c r="CZ19" s="447"/>
      <c r="DA19" s="447"/>
      <c r="DB19" s="447"/>
      <c r="DC19" s="447"/>
      <c r="DD19" s="447"/>
      <c r="DE19" s="447"/>
      <c r="DF19" s="447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447"/>
      <c r="DS19" s="447"/>
      <c r="DT19" s="447"/>
      <c r="DU19" s="447"/>
      <c r="DV19" s="447"/>
      <c r="DW19" s="447"/>
      <c r="DX19" s="447"/>
      <c r="DY19" s="447"/>
      <c r="DZ19" s="447"/>
      <c r="EA19" s="447"/>
      <c r="EB19" s="447"/>
      <c r="EC19" s="447"/>
      <c r="ED19" s="447"/>
      <c r="EE19" s="447"/>
      <c r="EF19" s="447"/>
      <c r="EG19" s="447"/>
      <c r="EH19" s="447"/>
      <c r="EI19" s="447"/>
      <c r="EJ19" s="447"/>
      <c r="EK19" s="447"/>
      <c r="EL19" s="447"/>
      <c r="EM19" s="447"/>
      <c r="EN19" s="447"/>
      <c r="EO19" s="447"/>
      <c r="EP19" s="447"/>
      <c r="EQ19" s="447"/>
      <c r="ER19" s="447"/>
      <c r="ES19" s="447"/>
      <c r="ET19" s="447"/>
      <c r="EU19" s="447"/>
      <c r="EV19" s="447"/>
      <c r="EW19" s="447"/>
      <c r="EX19" s="447"/>
      <c r="EY19" s="448"/>
      <c r="EZ19" s="208"/>
    </row>
    <row r="20" spans="1:156" s="24" customFormat="1" ht="15" hidden="1">
      <c r="A20" s="459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218"/>
      <c r="O20" s="460" t="s">
        <v>175</v>
      </c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447"/>
      <c r="DS20" s="447"/>
      <c r="DT20" s="447"/>
      <c r="DU20" s="447"/>
      <c r="DV20" s="447"/>
      <c r="DW20" s="447"/>
      <c r="DX20" s="447"/>
      <c r="DY20" s="447"/>
      <c r="DZ20" s="447"/>
      <c r="EA20" s="447"/>
      <c r="EB20" s="447"/>
      <c r="EC20" s="447"/>
      <c r="ED20" s="447"/>
      <c r="EE20" s="447"/>
      <c r="EF20" s="447"/>
      <c r="EG20" s="447"/>
      <c r="EH20" s="447"/>
      <c r="EI20" s="447"/>
      <c r="EJ20" s="447"/>
      <c r="EK20" s="447"/>
      <c r="EL20" s="447"/>
      <c r="EM20" s="447"/>
      <c r="EN20" s="447"/>
      <c r="EO20" s="447"/>
      <c r="EP20" s="447"/>
      <c r="EQ20" s="447"/>
      <c r="ER20" s="447"/>
      <c r="ES20" s="447"/>
      <c r="ET20" s="447"/>
      <c r="EU20" s="447"/>
      <c r="EV20" s="447"/>
      <c r="EW20" s="447"/>
      <c r="EX20" s="447"/>
      <c r="EY20" s="448"/>
      <c r="EZ20" s="208"/>
    </row>
    <row r="21" spans="1:156" s="24" customFormat="1" ht="15" hidden="1">
      <c r="A21" s="459"/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218"/>
      <c r="O21" s="460" t="s">
        <v>176</v>
      </c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47"/>
      <c r="BO21" s="447"/>
      <c r="BP21" s="447"/>
      <c r="BQ21" s="447"/>
      <c r="BR21" s="447"/>
      <c r="BS21" s="447"/>
      <c r="BT21" s="447"/>
      <c r="BU21" s="447"/>
      <c r="BV21" s="447"/>
      <c r="BW21" s="447"/>
      <c r="BX21" s="447"/>
      <c r="BY21" s="447"/>
      <c r="BZ21" s="447"/>
      <c r="CA21" s="447"/>
      <c r="CB21" s="447"/>
      <c r="CC21" s="447"/>
      <c r="CD21" s="447"/>
      <c r="CE21" s="447"/>
      <c r="CF21" s="447"/>
      <c r="CG21" s="447"/>
      <c r="CH21" s="447"/>
      <c r="CI21" s="447"/>
      <c r="CJ21" s="447"/>
      <c r="CK21" s="447"/>
      <c r="CL21" s="447"/>
      <c r="CM21" s="447"/>
      <c r="CN21" s="447"/>
      <c r="CO21" s="447"/>
      <c r="CP21" s="447"/>
      <c r="CQ21" s="447"/>
      <c r="CR21" s="447"/>
      <c r="CS21" s="447"/>
      <c r="CT21" s="447"/>
      <c r="CU21" s="447"/>
      <c r="CV21" s="447"/>
      <c r="CW21" s="447"/>
      <c r="CX21" s="447"/>
      <c r="CY21" s="447"/>
      <c r="CZ21" s="447"/>
      <c r="DA21" s="447"/>
      <c r="DB21" s="447"/>
      <c r="DC21" s="447"/>
      <c r="DD21" s="447"/>
      <c r="DE21" s="447"/>
      <c r="DF21" s="447"/>
      <c r="DG21" s="447"/>
      <c r="DH21" s="447"/>
      <c r="DI21" s="447"/>
      <c r="DJ21" s="447"/>
      <c r="DK21" s="447"/>
      <c r="DL21" s="447"/>
      <c r="DM21" s="447"/>
      <c r="DN21" s="447"/>
      <c r="DO21" s="447"/>
      <c r="DP21" s="447"/>
      <c r="DQ21" s="447"/>
      <c r="DR21" s="447"/>
      <c r="DS21" s="447"/>
      <c r="DT21" s="447"/>
      <c r="DU21" s="447"/>
      <c r="DV21" s="447"/>
      <c r="DW21" s="447"/>
      <c r="DX21" s="447"/>
      <c r="DY21" s="447"/>
      <c r="DZ21" s="447"/>
      <c r="EA21" s="447"/>
      <c r="EB21" s="447"/>
      <c r="EC21" s="447"/>
      <c r="ED21" s="447"/>
      <c r="EE21" s="447"/>
      <c r="EF21" s="447"/>
      <c r="EG21" s="447"/>
      <c r="EH21" s="447"/>
      <c r="EI21" s="447"/>
      <c r="EJ21" s="447"/>
      <c r="EK21" s="447"/>
      <c r="EL21" s="447"/>
      <c r="EM21" s="447"/>
      <c r="EN21" s="447"/>
      <c r="EO21" s="447"/>
      <c r="EP21" s="447"/>
      <c r="EQ21" s="447"/>
      <c r="ER21" s="447"/>
      <c r="ES21" s="447"/>
      <c r="ET21" s="447"/>
      <c r="EU21" s="447"/>
      <c r="EV21" s="447"/>
      <c r="EW21" s="447"/>
      <c r="EX21" s="447"/>
      <c r="EY21" s="448"/>
      <c r="EZ21" s="208"/>
    </row>
    <row r="22" spans="1:156" s="24" customFormat="1" ht="15.75">
      <c r="A22" s="464" t="s">
        <v>986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208"/>
    </row>
    <row r="23" spans="1:156" s="24" customFormat="1" ht="31.5" customHeight="1">
      <c r="A23" s="449" t="s">
        <v>261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218"/>
      <c r="O23" s="451" t="s">
        <v>953</v>
      </c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47">
        <v>0</v>
      </c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0">
        <f>'4.4'!CL33*1000</f>
        <v>1922.594871794872</v>
      </c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0">
        <f>BA23</f>
        <v>1922.594871794872</v>
      </c>
      <c r="DE23" s="440"/>
      <c r="DF23" s="440"/>
      <c r="DG23" s="440"/>
      <c r="DH23" s="440"/>
      <c r="DI23" s="440"/>
      <c r="DJ23" s="440"/>
      <c r="DK23" s="440"/>
      <c r="DL23" s="447">
        <f>DT23/DD23*1000</f>
        <v>5785.025659098547</v>
      </c>
      <c r="DM23" s="447"/>
      <c r="DN23" s="447"/>
      <c r="DO23" s="447"/>
      <c r="DP23" s="447"/>
      <c r="DQ23" s="447"/>
      <c r="DR23" s="447"/>
      <c r="DS23" s="447"/>
      <c r="DT23" s="422">
        <f>'4.4'!CL70</f>
        <v>11122.260665384616</v>
      </c>
      <c r="DU23" s="422"/>
      <c r="DV23" s="422"/>
      <c r="DW23" s="422"/>
      <c r="DX23" s="422"/>
      <c r="DY23" s="422"/>
      <c r="DZ23" s="422"/>
      <c r="EA23" s="422"/>
      <c r="EB23" s="447">
        <v>0</v>
      </c>
      <c r="EC23" s="447"/>
      <c r="ED23" s="447"/>
      <c r="EE23" s="447"/>
      <c r="EF23" s="447"/>
      <c r="EG23" s="447"/>
      <c r="EH23" s="447"/>
      <c r="EI23" s="447"/>
      <c r="EJ23" s="447"/>
      <c r="EK23" s="447"/>
      <c r="EL23" s="447"/>
      <c r="EM23" s="447"/>
      <c r="EN23" s="447"/>
      <c r="EO23" s="447"/>
      <c r="EP23" s="447"/>
      <c r="EQ23" s="447"/>
      <c r="ER23" s="447"/>
      <c r="ES23" s="447"/>
      <c r="ET23" s="447"/>
      <c r="EU23" s="447"/>
      <c r="EV23" s="447"/>
      <c r="EW23" s="447"/>
      <c r="EX23" s="447"/>
      <c r="EY23" s="448"/>
      <c r="EZ23" s="208"/>
    </row>
    <row r="24" spans="1:156" s="24" customFormat="1" ht="14.25" customHeight="1">
      <c r="A24" s="459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218"/>
      <c r="O24" s="460" t="s">
        <v>173</v>
      </c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7"/>
      <c r="DM24" s="447"/>
      <c r="DN24" s="447"/>
      <c r="DO24" s="447"/>
      <c r="DP24" s="447"/>
      <c r="DQ24" s="447"/>
      <c r="DR24" s="447"/>
      <c r="DS24" s="447"/>
      <c r="DT24" s="447"/>
      <c r="DU24" s="447"/>
      <c r="DV24" s="447"/>
      <c r="DW24" s="447"/>
      <c r="DX24" s="447"/>
      <c r="DY24" s="447"/>
      <c r="DZ24" s="447"/>
      <c r="EA24" s="447"/>
      <c r="EB24" s="447"/>
      <c r="EC24" s="447"/>
      <c r="ED24" s="447"/>
      <c r="EE24" s="447"/>
      <c r="EF24" s="447"/>
      <c r="EG24" s="447"/>
      <c r="EH24" s="447"/>
      <c r="EI24" s="447"/>
      <c r="EJ24" s="447"/>
      <c r="EK24" s="447"/>
      <c r="EL24" s="447"/>
      <c r="EM24" s="447"/>
      <c r="EN24" s="447"/>
      <c r="EO24" s="447"/>
      <c r="EP24" s="447"/>
      <c r="EQ24" s="447"/>
      <c r="ER24" s="447"/>
      <c r="ES24" s="447"/>
      <c r="ET24" s="447"/>
      <c r="EU24" s="447"/>
      <c r="EV24" s="447"/>
      <c r="EW24" s="447"/>
      <c r="EX24" s="447"/>
      <c r="EY24" s="448"/>
      <c r="EZ24" s="208"/>
    </row>
    <row r="25" spans="1:156" s="24" customFormat="1" ht="15" customHeight="1">
      <c r="A25" s="459"/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218"/>
      <c r="O25" s="460" t="s">
        <v>174</v>
      </c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0"/>
      <c r="DE25" s="440"/>
      <c r="DF25" s="440"/>
      <c r="DG25" s="440"/>
      <c r="DH25" s="440"/>
      <c r="DI25" s="440"/>
      <c r="DJ25" s="440"/>
      <c r="DK25" s="440"/>
      <c r="DL25" s="447"/>
      <c r="DM25" s="447"/>
      <c r="DN25" s="447"/>
      <c r="DO25" s="447"/>
      <c r="DP25" s="447"/>
      <c r="DQ25" s="447"/>
      <c r="DR25" s="447"/>
      <c r="DS25" s="447"/>
      <c r="DT25" s="447"/>
      <c r="DU25" s="447"/>
      <c r="DV25" s="447"/>
      <c r="DW25" s="447"/>
      <c r="DX25" s="447"/>
      <c r="DY25" s="447"/>
      <c r="DZ25" s="447"/>
      <c r="EA25" s="447"/>
      <c r="EB25" s="447"/>
      <c r="EC25" s="447"/>
      <c r="ED25" s="447"/>
      <c r="EE25" s="447"/>
      <c r="EF25" s="447"/>
      <c r="EG25" s="447"/>
      <c r="EH25" s="447"/>
      <c r="EI25" s="447"/>
      <c r="EJ25" s="447"/>
      <c r="EK25" s="447"/>
      <c r="EL25" s="447"/>
      <c r="EM25" s="447"/>
      <c r="EN25" s="447"/>
      <c r="EO25" s="447"/>
      <c r="EP25" s="447"/>
      <c r="EQ25" s="447"/>
      <c r="ER25" s="447"/>
      <c r="ES25" s="447"/>
      <c r="ET25" s="447"/>
      <c r="EU25" s="447"/>
      <c r="EV25" s="447"/>
      <c r="EW25" s="447"/>
      <c r="EX25" s="447"/>
      <c r="EY25" s="448"/>
      <c r="EZ25" s="208"/>
    </row>
    <row r="26" spans="1:156" s="24" customFormat="1" ht="15" hidden="1">
      <c r="A26" s="459"/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218"/>
      <c r="O26" s="460" t="s">
        <v>175</v>
      </c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440"/>
      <c r="DL26" s="447"/>
      <c r="DM26" s="447"/>
      <c r="DN26" s="447"/>
      <c r="DO26" s="447"/>
      <c r="DP26" s="447"/>
      <c r="DQ26" s="447"/>
      <c r="DR26" s="447"/>
      <c r="DS26" s="447"/>
      <c r="DT26" s="447"/>
      <c r="DU26" s="447"/>
      <c r="DV26" s="447"/>
      <c r="DW26" s="447"/>
      <c r="DX26" s="447"/>
      <c r="DY26" s="447"/>
      <c r="DZ26" s="447"/>
      <c r="EA26" s="447"/>
      <c r="EB26" s="447"/>
      <c r="EC26" s="447"/>
      <c r="ED26" s="447"/>
      <c r="EE26" s="447"/>
      <c r="EF26" s="447"/>
      <c r="EG26" s="447"/>
      <c r="EH26" s="447"/>
      <c r="EI26" s="447"/>
      <c r="EJ26" s="447"/>
      <c r="EK26" s="447"/>
      <c r="EL26" s="447"/>
      <c r="EM26" s="447"/>
      <c r="EN26" s="447"/>
      <c r="EO26" s="447"/>
      <c r="EP26" s="447"/>
      <c r="EQ26" s="447"/>
      <c r="ER26" s="447"/>
      <c r="ES26" s="447"/>
      <c r="ET26" s="447"/>
      <c r="EU26" s="447"/>
      <c r="EV26" s="447"/>
      <c r="EW26" s="447"/>
      <c r="EX26" s="447"/>
      <c r="EY26" s="448"/>
      <c r="EZ26" s="208"/>
    </row>
    <row r="27" spans="1:156" s="24" customFormat="1" ht="15" hidden="1">
      <c r="A27" s="459"/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218"/>
      <c r="O27" s="460" t="s">
        <v>176</v>
      </c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66"/>
      <c r="BB27" s="467"/>
      <c r="BC27" s="467"/>
      <c r="BD27" s="467"/>
      <c r="BE27" s="467"/>
      <c r="BF27" s="467"/>
      <c r="BG27" s="467"/>
      <c r="BH27" s="468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  <c r="DD27" s="440"/>
      <c r="DE27" s="440"/>
      <c r="DF27" s="440"/>
      <c r="DG27" s="440"/>
      <c r="DH27" s="440"/>
      <c r="DI27" s="440"/>
      <c r="DJ27" s="440"/>
      <c r="DK27" s="440"/>
      <c r="DL27" s="447"/>
      <c r="DM27" s="447"/>
      <c r="DN27" s="447"/>
      <c r="DO27" s="447"/>
      <c r="DP27" s="447"/>
      <c r="DQ27" s="447"/>
      <c r="DR27" s="447"/>
      <c r="DS27" s="447"/>
      <c r="DT27" s="447"/>
      <c r="DU27" s="447"/>
      <c r="DV27" s="447"/>
      <c r="DW27" s="447"/>
      <c r="DX27" s="447"/>
      <c r="DY27" s="447"/>
      <c r="DZ27" s="447"/>
      <c r="EA27" s="447"/>
      <c r="EB27" s="447"/>
      <c r="EC27" s="447"/>
      <c r="ED27" s="447"/>
      <c r="EE27" s="447"/>
      <c r="EF27" s="447"/>
      <c r="EG27" s="447"/>
      <c r="EH27" s="447"/>
      <c r="EI27" s="447"/>
      <c r="EJ27" s="447"/>
      <c r="EK27" s="447"/>
      <c r="EL27" s="447"/>
      <c r="EM27" s="447"/>
      <c r="EN27" s="447"/>
      <c r="EO27" s="447"/>
      <c r="EP27" s="447"/>
      <c r="EQ27" s="447"/>
      <c r="ER27" s="447"/>
      <c r="ES27" s="447"/>
      <c r="ET27" s="447"/>
      <c r="EU27" s="447"/>
      <c r="EV27" s="447"/>
      <c r="EW27" s="447"/>
      <c r="EX27" s="447"/>
      <c r="EY27" s="448"/>
      <c r="EZ27" s="208"/>
    </row>
    <row r="28" spans="1:156" s="24" customFormat="1" ht="15" hidden="1">
      <c r="A28" s="459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218"/>
      <c r="O28" s="460" t="s">
        <v>813</v>
      </c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0"/>
      <c r="DK28" s="440"/>
      <c r="DL28" s="447"/>
      <c r="DM28" s="447"/>
      <c r="DN28" s="447"/>
      <c r="DO28" s="447"/>
      <c r="DP28" s="447"/>
      <c r="DQ28" s="447"/>
      <c r="DR28" s="447"/>
      <c r="DS28" s="447"/>
      <c r="DT28" s="447"/>
      <c r="DU28" s="447"/>
      <c r="DV28" s="447"/>
      <c r="DW28" s="447"/>
      <c r="DX28" s="447"/>
      <c r="DY28" s="447"/>
      <c r="DZ28" s="447"/>
      <c r="EA28" s="447"/>
      <c r="EB28" s="447"/>
      <c r="EC28" s="447"/>
      <c r="ED28" s="447"/>
      <c r="EE28" s="447"/>
      <c r="EF28" s="447"/>
      <c r="EG28" s="447"/>
      <c r="EH28" s="447"/>
      <c r="EI28" s="447"/>
      <c r="EJ28" s="447"/>
      <c r="EK28" s="447"/>
      <c r="EL28" s="447"/>
      <c r="EM28" s="447"/>
      <c r="EN28" s="447"/>
      <c r="EO28" s="447"/>
      <c r="EP28" s="447"/>
      <c r="EQ28" s="447"/>
      <c r="ER28" s="447"/>
      <c r="ES28" s="447"/>
      <c r="ET28" s="447"/>
      <c r="EU28" s="447"/>
      <c r="EV28" s="447"/>
      <c r="EW28" s="447"/>
      <c r="EX28" s="447"/>
      <c r="EY28" s="448"/>
      <c r="EZ28" s="208"/>
    </row>
    <row r="29" spans="1:156" s="24" customFormat="1" ht="15" hidden="1">
      <c r="A29" s="459" t="s">
        <v>814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218"/>
      <c r="O29" s="460" t="s">
        <v>813</v>
      </c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0"/>
      <c r="DD29" s="440"/>
      <c r="DE29" s="440"/>
      <c r="DF29" s="440"/>
      <c r="DG29" s="440"/>
      <c r="DH29" s="440"/>
      <c r="DI29" s="440"/>
      <c r="DJ29" s="440"/>
      <c r="DK29" s="440"/>
      <c r="DL29" s="447"/>
      <c r="DM29" s="447"/>
      <c r="DN29" s="447"/>
      <c r="DO29" s="447"/>
      <c r="DP29" s="447"/>
      <c r="DQ29" s="447"/>
      <c r="DR29" s="447"/>
      <c r="DS29" s="447"/>
      <c r="DT29" s="447"/>
      <c r="DU29" s="447"/>
      <c r="DV29" s="447"/>
      <c r="DW29" s="447"/>
      <c r="DX29" s="447"/>
      <c r="DY29" s="447"/>
      <c r="DZ29" s="447"/>
      <c r="EA29" s="447"/>
      <c r="EB29" s="447"/>
      <c r="EC29" s="447"/>
      <c r="ED29" s="447"/>
      <c r="EE29" s="447"/>
      <c r="EF29" s="447"/>
      <c r="EG29" s="447"/>
      <c r="EH29" s="447"/>
      <c r="EI29" s="447"/>
      <c r="EJ29" s="447"/>
      <c r="EK29" s="447"/>
      <c r="EL29" s="447"/>
      <c r="EM29" s="447"/>
      <c r="EN29" s="447"/>
      <c r="EO29" s="447"/>
      <c r="EP29" s="447"/>
      <c r="EQ29" s="447"/>
      <c r="ER29" s="447"/>
      <c r="ES29" s="447"/>
      <c r="ET29" s="447"/>
      <c r="EU29" s="447"/>
      <c r="EV29" s="447"/>
      <c r="EW29" s="447"/>
      <c r="EX29" s="447"/>
      <c r="EY29" s="448"/>
      <c r="EZ29" s="208"/>
    </row>
    <row r="30" spans="1:156" s="24" customFormat="1" ht="15" hidden="1">
      <c r="A30" s="459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218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  <c r="DD30" s="440"/>
      <c r="DE30" s="440"/>
      <c r="DF30" s="440"/>
      <c r="DG30" s="440"/>
      <c r="DH30" s="440"/>
      <c r="DI30" s="440"/>
      <c r="DJ30" s="440"/>
      <c r="DK30" s="440"/>
      <c r="DL30" s="447"/>
      <c r="DM30" s="447"/>
      <c r="DN30" s="447"/>
      <c r="DO30" s="447"/>
      <c r="DP30" s="447"/>
      <c r="DQ30" s="447"/>
      <c r="DR30" s="447"/>
      <c r="DS30" s="447"/>
      <c r="DT30" s="447"/>
      <c r="DU30" s="447"/>
      <c r="DV30" s="447"/>
      <c r="DW30" s="447"/>
      <c r="DX30" s="447"/>
      <c r="DY30" s="447"/>
      <c r="DZ30" s="447"/>
      <c r="EA30" s="447"/>
      <c r="EB30" s="447"/>
      <c r="EC30" s="447"/>
      <c r="ED30" s="447"/>
      <c r="EE30" s="447"/>
      <c r="EF30" s="447"/>
      <c r="EG30" s="447"/>
      <c r="EH30" s="447"/>
      <c r="EI30" s="447"/>
      <c r="EJ30" s="447"/>
      <c r="EK30" s="447"/>
      <c r="EL30" s="447"/>
      <c r="EM30" s="447"/>
      <c r="EN30" s="447"/>
      <c r="EO30" s="447"/>
      <c r="EP30" s="447"/>
      <c r="EQ30" s="447"/>
      <c r="ER30" s="447"/>
      <c r="ES30" s="447"/>
      <c r="ET30" s="447"/>
      <c r="EU30" s="447"/>
      <c r="EV30" s="447"/>
      <c r="EW30" s="447"/>
      <c r="EX30" s="447"/>
      <c r="EY30" s="448"/>
      <c r="EZ30" s="208"/>
    </row>
    <row r="31" spans="1:156" s="24" customFormat="1" ht="10.5" customHeight="1">
      <c r="A31" s="459"/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218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40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7"/>
      <c r="EV31" s="447"/>
      <c r="EW31" s="447"/>
      <c r="EX31" s="447"/>
      <c r="EY31" s="448"/>
      <c r="EZ31" s="208"/>
    </row>
    <row r="32" spans="1:156" s="24" customFormat="1" ht="15">
      <c r="A32" s="459" t="s">
        <v>177</v>
      </c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218"/>
      <c r="O32" s="460" t="s">
        <v>172</v>
      </c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47">
        <f>AC23</f>
        <v>0</v>
      </c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447"/>
      <c r="BA32" s="440">
        <f>BA23</f>
        <v>1922.594871794872</v>
      </c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  <c r="DD32" s="440">
        <f>DD23</f>
        <v>1922.594871794872</v>
      </c>
      <c r="DE32" s="440"/>
      <c r="DF32" s="440"/>
      <c r="DG32" s="440"/>
      <c r="DH32" s="440"/>
      <c r="DI32" s="440"/>
      <c r="DJ32" s="440"/>
      <c r="DK32" s="440"/>
      <c r="DL32" s="447">
        <f>DT32/DD32*1000</f>
        <v>5785.025659098547</v>
      </c>
      <c r="DM32" s="447"/>
      <c r="DN32" s="447"/>
      <c r="DO32" s="447"/>
      <c r="DP32" s="447"/>
      <c r="DQ32" s="447"/>
      <c r="DR32" s="447"/>
      <c r="DS32" s="447"/>
      <c r="DT32" s="422">
        <f>'4.4'!CL70</f>
        <v>11122.260665384616</v>
      </c>
      <c r="DU32" s="422"/>
      <c r="DV32" s="422"/>
      <c r="DW32" s="422"/>
      <c r="DX32" s="422"/>
      <c r="DY32" s="422"/>
      <c r="DZ32" s="422"/>
      <c r="EA32" s="422"/>
      <c r="EB32" s="447">
        <f>EB23</f>
        <v>0</v>
      </c>
      <c r="EC32" s="447"/>
      <c r="ED32" s="447"/>
      <c r="EE32" s="447"/>
      <c r="EF32" s="447"/>
      <c r="EG32" s="447"/>
      <c r="EH32" s="447"/>
      <c r="EI32" s="447"/>
      <c r="EJ32" s="447"/>
      <c r="EK32" s="447"/>
      <c r="EL32" s="447"/>
      <c r="EM32" s="447"/>
      <c r="EN32" s="447"/>
      <c r="EO32" s="447"/>
      <c r="EP32" s="447"/>
      <c r="EQ32" s="447"/>
      <c r="ER32" s="447"/>
      <c r="ES32" s="447"/>
      <c r="ET32" s="447"/>
      <c r="EU32" s="447"/>
      <c r="EV32" s="447"/>
      <c r="EW32" s="447"/>
      <c r="EX32" s="447"/>
      <c r="EY32" s="448"/>
      <c r="EZ32" s="208"/>
    </row>
    <row r="33" spans="1:156" s="24" customFormat="1" ht="15">
      <c r="A33" s="459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218"/>
      <c r="O33" s="460" t="s">
        <v>173</v>
      </c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  <c r="BL33" s="447"/>
      <c r="BM33" s="447"/>
      <c r="BN33" s="447"/>
      <c r="BO33" s="447"/>
      <c r="BP33" s="447"/>
      <c r="BQ33" s="447"/>
      <c r="BR33" s="447"/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47"/>
      <c r="CD33" s="447"/>
      <c r="CE33" s="447"/>
      <c r="CF33" s="447"/>
      <c r="CG33" s="447"/>
      <c r="CH33" s="447"/>
      <c r="CI33" s="447"/>
      <c r="CJ33" s="447"/>
      <c r="CK33" s="447"/>
      <c r="CL33" s="447"/>
      <c r="CM33" s="447"/>
      <c r="CN33" s="447"/>
      <c r="CO33" s="447"/>
      <c r="CP33" s="447"/>
      <c r="CQ33" s="447"/>
      <c r="CR33" s="447"/>
      <c r="CS33" s="447"/>
      <c r="CT33" s="447"/>
      <c r="CU33" s="447"/>
      <c r="CV33" s="447"/>
      <c r="CW33" s="447"/>
      <c r="CX33" s="447"/>
      <c r="CY33" s="447"/>
      <c r="CZ33" s="447"/>
      <c r="DA33" s="447"/>
      <c r="DB33" s="447"/>
      <c r="DC33" s="447"/>
      <c r="DD33" s="447"/>
      <c r="DE33" s="447"/>
      <c r="DF33" s="447"/>
      <c r="DG33" s="447"/>
      <c r="DH33" s="447"/>
      <c r="DI33" s="447"/>
      <c r="DJ33" s="447"/>
      <c r="DK33" s="447"/>
      <c r="DL33" s="447"/>
      <c r="DM33" s="447"/>
      <c r="DN33" s="447"/>
      <c r="DO33" s="447"/>
      <c r="DP33" s="447"/>
      <c r="DQ33" s="447"/>
      <c r="DR33" s="447"/>
      <c r="DS33" s="447"/>
      <c r="DT33" s="447"/>
      <c r="DU33" s="447"/>
      <c r="DV33" s="447"/>
      <c r="DW33" s="447"/>
      <c r="DX33" s="447"/>
      <c r="DY33" s="447"/>
      <c r="DZ33" s="447"/>
      <c r="EA33" s="447"/>
      <c r="EB33" s="447"/>
      <c r="EC33" s="447"/>
      <c r="ED33" s="447"/>
      <c r="EE33" s="447"/>
      <c r="EF33" s="447"/>
      <c r="EG33" s="447"/>
      <c r="EH33" s="447"/>
      <c r="EI33" s="447"/>
      <c r="EJ33" s="447"/>
      <c r="EK33" s="447"/>
      <c r="EL33" s="447"/>
      <c r="EM33" s="447"/>
      <c r="EN33" s="447"/>
      <c r="EO33" s="447"/>
      <c r="EP33" s="447"/>
      <c r="EQ33" s="447"/>
      <c r="ER33" s="447"/>
      <c r="ES33" s="447"/>
      <c r="ET33" s="447"/>
      <c r="EU33" s="447"/>
      <c r="EV33" s="447"/>
      <c r="EW33" s="447"/>
      <c r="EX33" s="447"/>
      <c r="EY33" s="448"/>
      <c r="EZ33" s="208"/>
    </row>
    <row r="34" spans="1:156" s="24" customFormat="1" ht="15.75" thickBot="1">
      <c r="A34" s="469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219"/>
      <c r="O34" s="471" t="s">
        <v>174</v>
      </c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0"/>
      <c r="EI34" s="470"/>
      <c r="EJ34" s="470"/>
      <c r="EK34" s="470"/>
      <c r="EL34" s="470"/>
      <c r="EM34" s="470"/>
      <c r="EN34" s="470"/>
      <c r="EO34" s="470"/>
      <c r="EP34" s="470"/>
      <c r="EQ34" s="470"/>
      <c r="ER34" s="470"/>
      <c r="ES34" s="470"/>
      <c r="ET34" s="470"/>
      <c r="EU34" s="470"/>
      <c r="EV34" s="470"/>
      <c r="EW34" s="470"/>
      <c r="EX34" s="470"/>
      <c r="EY34" s="472"/>
      <c r="EZ34" s="208"/>
    </row>
    <row r="35" spans="1:155" s="24" customFormat="1" ht="15" hidden="1">
      <c r="A35" s="476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205"/>
      <c r="O35" s="477" t="s">
        <v>175</v>
      </c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3"/>
      <c r="BI35" s="473"/>
      <c r="BJ35" s="473"/>
      <c r="BK35" s="473"/>
      <c r="BL35" s="473"/>
      <c r="BM35" s="473"/>
      <c r="BN35" s="473"/>
      <c r="BO35" s="473"/>
      <c r="BP35" s="473"/>
      <c r="BQ35" s="473"/>
      <c r="BR35" s="473"/>
      <c r="BS35" s="473"/>
      <c r="BT35" s="473"/>
      <c r="BU35" s="473"/>
      <c r="BV35" s="473"/>
      <c r="BW35" s="473"/>
      <c r="BX35" s="473"/>
      <c r="BY35" s="473"/>
      <c r="BZ35" s="473"/>
      <c r="CA35" s="473"/>
      <c r="CB35" s="473"/>
      <c r="CC35" s="473"/>
      <c r="CD35" s="473"/>
      <c r="CE35" s="473"/>
      <c r="CF35" s="473"/>
      <c r="CG35" s="473"/>
      <c r="CH35" s="473"/>
      <c r="CI35" s="473"/>
      <c r="CJ35" s="473"/>
      <c r="CK35" s="473"/>
      <c r="CL35" s="473"/>
      <c r="CM35" s="473"/>
      <c r="CN35" s="473"/>
      <c r="CO35" s="473"/>
      <c r="CP35" s="473"/>
      <c r="CQ35" s="473"/>
      <c r="CR35" s="473"/>
      <c r="CS35" s="473"/>
      <c r="CT35" s="473"/>
      <c r="CU35" s="473"/>
      <c r="CV35" s="473"/>
      <c r="CW35" s="473"/>
      <c r="CX35" s="473"/>
      <c r="CY35" s="473"/>
      <c r="CZ35" s="473"/>
      <c r="DA35" s="473"/>
      <c r="DB35" s="473"/>
      <c r="DC35" s="473"/>
      <c r="DD35" s="473"/>
      <c r="DE35" s="473"/>
      <c r="DF35" s="473"/>
      <c r="DG35" s="473"/>
      <c r="DH35" s="473"/>
      <c r="DI35" s="473"/>
      <c r="DJ35" s="473"/>
      <c r="DK35" s="473"/>
      <c r="DL35" s="473"/>
      <c r="DM35" s="473"/>
      <c r="DN35" s="473"/>
      <c r="DO35" s="473"/>
      <c r="DP35" s="473"/>
      <c r="DQ35" s="473"/>
      <c r="DR35" s="473"/>
      <c r="DS35" s="473"/>
      <c r="DT35" s="473"/>
      <c r="DU35" s="473"/>
      <c r="DV35" s="473"/>
      <c r="DW35" s="473"/>
      <c r="DX35" s="473"/>
      <c r="DY35" s="473"/>
      <c r="DZ35" s="473"/>
      <c r="EA35" s="473"/>
      <c r="EB35" s="473"/>
      <c r="EC35" s="473"/>
      <c r="ED35" s="473"/>
      <c r="EE35" s="473"/>
      <c r="EF35" s="473"/>
      <c r="EG35" s="473"/>
      <c r="EH35" s="473"/>
      <c r="EI35" s="473"/>
      <c r="EJ35" s="473"/>
      <c r="EK35" s="473"/>
      <c r="EL35" s="473"/>
      <c r="EM35" s="473"/>
      <c r="EN35" s="473"/>
      <c r="EO35" s="473"/>
      <c r="EP35" s="473"/>
      <c r="EQ35" s="473"/>
      <c r="ER35" s="473"/>
      <c r="ES35" s="473"/>
      <c r="ET35" s="473"/>
      <c r="EU35" s="473"/>
      <c r="EV35" s="473"/>
      <c r="EW35" s="473"/>
      <c r="EX35" s="473"/>
      <c r="EY35" s="480"/>
    </row>
    <row r="36" spans="1:155" s="24" customFormat="1" ht="15.75" hidden="1" thickBot="1">
      <c r="A36" s="478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196"/>
      <c r="O36" s="479" t="s">
        <v>176</v>
      </c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4"/>
      <c r="BE36" s="474"/>
      <c r="BF36" s="474"/>
      <c r="BG36" s="474"/>
      <c r="BH36" s="474"/>
      <c r="BI36" s="474"/>
      <c r="BJ36" s="474"/>
      <c r="BK36" s="474"/>
      <c r="BL36" s="474"/>
      <c r="BM36" s="474"/>
      <c r="BN36" s="474"/>
      <c r="BO36" s="474"/>
      <c r="BP36" s="474"/>
      <c r="BQ36" s="474"/>
      <c r="BR36" s="474"/>
      <c r="BS36" s="474"/>
      <c r="BT36" s="474"/>
      <c r="BU36" s="474"/>
      <c r="BV36" s="474"/>
      <c r="BW36" s="474"/>
      <c r="BX36" s="474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4"/>
      <c r="DJ36" s="474"/>
      <c r="DK36" s="474"/>
      <c r="DL36" s="474"/>
      <c r="DM36" s="474"/>
      <c r="DN36" s="474"/>
      <c r="DO36" s="474"/>
      <c r="DP36" s="474"/>
      <c r="DQ36" s="474"/>
      <c r="DR36" s="474"/>
      <c r="DS36" s="474"/>
      <c r="DT36" s="474"/>
      <c r="DU36" s="474"/>
      <c r="DV36" s="474"/>
      <c r="DW36" s="474"/>
      <c r="DX36" s="474"/>
      <c r="DY36" s="474"/>
      <c r="DZ36" s="474"/>
      <c r="EA36" s="474"/>
      <c r="EB36" s="474"/>
      <c r="EC36" s="474"/>
      <c r="ED36" s="474"/>
      <c r="EE36" s="474"/>
      <c r="EF36" s="474"/>
      <c r="EG36" s="474"/>
      <c r="EH36" s="474"/>
      <c r="EI36" s="474"/>
      <c r="EJ36" s="474"/>
      <c r="EK36" s="474"/>
      <c r="EL36" s="474"/>
      <c r="EM36" s="474"/>
      <c r="EN36" s="474"/>
      <c r="EO36" s="474"/>
      <c r="EP36" s="474"/>
      <c r="EQ36" s="474"/>
      <c r="ER36" s="474"/>
      <c r="ES36" s="474"/>
      <c r="ET36" s="474"/>
      <c r="EU36" s="474"/>
      <c r="EV36" s="474"/>
      <c r="EW36" s="474"/>
      <c r="EX36" s="474"/>
      <c r="EY36" s="481"/>
    </row>
    <row r="37" ht="9" customHeight="1"/>
    <row r="38" s="204" customFormat="1" ht="8.25" customHeight="1">
      <c r="F38" s="204" t="s">
        <v>772</v>
      </c>
    </row>
    <row r="39" s="204" customFormat="1" ht="11.25">
      <c r="F39" s="204" t="s">
        <v>178</v>
      </c>
    </row>
    <row r="40" s="204" customFormat="1" ht="11.25">
      <c r="F40" s="204" t="s">
        <v>179</v>
      </c>
    </row>
    <row r="41" s="204" customFormat="1" ht="9.75" customHeight="1">
      <c r="F41" s="204" t="s">
        <v>180</v>
      </c>
    </row>
    <row r="42" s="204" customFormat="1" ht="9.75" customHeight="1">
      <c r="F42" s="204" t="s">
        <v>855</v>
      </c>
    </row>
    <row r="43" s="204" customFormat="1" ht="9" customHeight="1">
      <c r="F43" s="204" t="s">
        <v>856</v>
      </c>
    </row>
    <row r="44" s="204" customFormat="1" ht="8.25" customHeight="1">
      <c r="F44" s="204" t="s">
        <v>857</v>
      </c>
    </row>
    <row r="45" s="204" customFormat="1" ht="7.5" customHeight="1">
      <c r="F45" s="204" t="s">
        <v>858</v>
      </c>
    </row>
    <row r="46" s="204" customFormat="1" ht="9.75" customHeight="1">
      <c r="F46" s="204" t="s">
        <v>181</v>
      </c>
    </row>
    <row r="47" s="204" customFormat="1" ht="9" customHeight="1">
      <c r="F47" s="204" t="s">
        <v>182</v>
      </c>
    </row>
    <row r="48" ht="12" customHeight="1" hidden="1"/>
    <row r="49" ht="5.25" customHeight="1"/>
    <row r="50" spans="20:173" ht="16.5" customHeight="1">
      <c r="T50" s="475" t="s">
        <v>963</v>
      </c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5"/>
      <c r="AH50" s="475"/>
      <c r="AI50" s="475"/>
      <c r="AJ50" s="475"/>
      <c r="AK50" s="475"/>
      <c r="AL50" s="475"/>
      <c r="AM50" s="475"/>
      <c r="AN50" s="475"/>
      <c r="AO50" s="475"/>
      <c r="AP50" s="475"/>
      <c r="AQ50" s="475"/>
      <c r="AR50" s="475"/>
      <c r="AS50" s="475"/>
      <c r="AT50" s="475"/>
      <c r="AU50" s="475"/>
      <c r="AV50" s="475"/>
      <c r="AW50" s="475"/>
      <c r="AX50" s="475"/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  <c r="CC50" s="475"/>
      <c r="CD50" s="475"/>
      <c r="CE50" s="475"/>
      <c r="CF50" s="475"/>
      <c r="CG50" s="475"/>
      <c r="CH50" s="475"/>
      <c r="CI50" s="475"/>
      <c r="CJ50" s="475"/>
      <c r="CK50" s="475"/>
      <c r="CL50" s="475"/>
      <c r="CM50" s="475"/>
      <c r="CN50" s="475"/>
      <c r="CO50" s="475"/>
      <c r="CP50" s="475"/>
      <c r="CQ50" s="475"/>
      <c r="CR50" s="475"/>
      <c r="CS50" s="475"/>
      <c r="CT50" s="475"/>
      <c r="CU50" s="475"/>
      <c r="CV50" s="475"/>
      <c r="CW50" s="475"/>
      <c r="CX50" s="475"/>
      <c r="CY50" s="475"/>
      <c r="CZ50" s="475"/>
      <c r="DA50" s="475"/>
      <c r="DB50" s="475"/>
      <c r="DC50" s="475"/>
      <c r="DD50" s="475"/>
      <c r="DE50" s="475"/>
      <c r="DF50" s="475"/>
      <c r="DG50" s="475"/>
      <c r="DH50" s="475"/>
      <c r="DI50" s="475"/>
      <c r="DJ50" s="475"/>
      <c r="DK50" s="475"/>
      <c r="DL50" s="475"/>
      <c r="DM50" s="475"/>
      <c r="DN50" s="475"/>
      <c r="DO50" s="475"/>
      <c r="DP50" s="475"/>
      <c r="DQ50" s="475"/>
      <c r="DR50" s="475"/>
      <c r="DS50" s="475"/>
      <c r="DT50" s="475"/>
      <c r="DU50" s="475"/>
      <c r="DV50" s="475"/>
      <c r="DW50" s="475"/>
      <c r="DX50" s="475"/>
      <c r="DY50" s="475"/>
      <c r="DZ50" s="475"/>
      <c r="EA50" s="475"/>
      <c r="EB50" s="475"/>
      <c r="EC50" s="475"/>
      <c r="ED50" s="475"/>
      <c r="EE50" s="475"/>
      <c r="EF50" s="475"/>
      <c r="EG50" s="475"/>
      <c r="EH50" s="475"/>
      <c r="EI50" s="475"/>
      <c r="EJ50" s="475"/>
      <c r="EK50" s="475"/>
      <c r="EL50" s="475"/>
      <c r="EM50" s="475"/>
      <c r="EN50" s="475"/>
      <c r="EO50" s="475"/>
      <c r="EP50" s="475"/>
      <c r="EQ50" s="475"/>
      <c r="ER50" s="475"/>
      <c r="ES50" s="475"/>
      <c r="ET50" s="475"/>
      <c r="EU50" s="475"/>
      <c r="EV50" s="475"/>
      <c r="EW50" s="475"/>
      <c r="EX50" s="475"/>
      <c r="EY50" s="475"/>
      <c r="EZ50" s="475"/>
      <c r="FA50" s="475"/>
      <c r="FB50" s="475"/>
      <c r="FC50" s="475"/>
      <c r="FD50" s="475"/>
      <c r="FE50" s="475"/>
      <c r="FF50" s="475"/>
      <c r="FG50" s="475"/>
      <c r="FH50" s="475"/>
      <c r="FI50" s="475"/>
      <c r="FJ50" s="475"/>
      <c r="FK50" s="475"/>
      <c r="FL50" s="475"/>
      <c r="FM50" s="475"/>
      <c r="FN50" s="475"/>
      <c r="FO50" s="475"/>
      <c r="FP50" s="475"/>
      <c r="FQ50" s="475"/>
    </row>
    <row r="51" ht="9" customHeight="1"/>
    <row r="52" ht="12" customHeight="1" hidden="1"/>
    <row r="53" spans="21:172" ht="16.5" customHeight="1">
      <c r="U53" s="475" t="s">
        <v>964</v>
      </c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5"/>
      <c r="AL53" s="475"/>
      <c r="AM53" s="475"/>
      <c r="AN53" s="475"/>
      <c r="AO53" s="475"/>
      <c r="AP53" s="475"/>
      <c r="AQ53" s="475"/>
      <c r="AR53" s="475"/>
      <c r="AS53" s="475"/>
      <c r="AT53" s="475"/>
      <c r="AU53" s="475"/>
      <c r="AV53" s="475"/>
      <c r="AW53" s="475"/>
      <c r="AX53" s="475"/>
      <c r="AY53" s="475"/>
      <c r="AZ53" s="475"/>
      <c r="BA53" s="475"/>
      <c r="BB53" s="475"/>
      <c r="BC53" s="475"/>
      <c r="BD53" s="475"/>
      <c r="BE53" s="475"/>
      <c r="BF53" s="475"/>
      <c r="BG53" s="475"/>
      <c r="BH53" s="475"/>
      <c r="BI53" s="475"/>
      <c r="BJ53" s="475"/>
      <c r="BK53" s="475"/>
      <c r="BL53" s="475"/>
      <c r="BM53" s="475"/>
      <c r="BN53" s="475"/>
      <c r="BO53" s="475"/>
      <c r="BP53" s="475"/>
      <c r="BQ53" s="475"/>
      <c r="BR53" s="475"/>
      <c r="BS53" s="475"/>
      <c r="BT53" s="475"/>
      <c r="BU53" s="475"/>
      <c r="BV53" s="475"/>
      <c r="BW53" s="475"/>
      <c r="BX53" s="475"/>
      <c r="BY53" s="475"/>
      <c r="BZ53" s="475"/>
      <c r="CA53" s="475"/>
      <c r="CB53" s="475"/>
      <c r="CC53" s="475"/>
      <c r="CD53" s="475"/>
      <c r="CE53" s="475"/>
      <c r="CF53" s="475"/>
      <c r="CG53" s="475"/>
      <c r="CH53" s="475"/>
      <c r="CI53" s="475"/>
      <c r="CJ53" s="475"/>
      <c r="CK53" s="475"/>
      <c r="CL53" s="475"/>
      <c r="CM53" s="475"/>
      <c r="CN53" s="475"/>
      <c r="CO53" s="475"/>
      <c r="CP53" s="475"/>
      <c r="CQ53" s="475"/>
      <c r="CR53" s="475"/>
      <c r="CS53" s="475"/>
      <c r="CT53" s="475"/>
      <c r="CU53" s="475"/>
      <c r="CV53" s="475"/>
      <c r="CW53" s="475"/>
      <c r="CX53" s="475"/>
      <c r="CY53" s="475"/>
      <c r="CZ53" s="475"/>
      <c r="DA53" s="475"/>
      <c r="DB53" s="475"/>
      <c r="DC53" s="475"/>
      <c r="DD53" s="475"/>
      <c r="DE53" s="475"/>
      <c r="DF53" s="475"/>
      <c r="DG53" s="475"/>
      <c r="DH53" s="475"/>
      <c r="DI53" s="475"/>
      <c r="DJ53" s="475"/>
      <c r="DK53" s="475"/>
      <c r="DL53" s="475"/>
      <c r="DM53" s="475"/>
      <c r="DN53" s="475"/>
      <c r="DO53" s="475"/>
      <c r="DP53" s="475"/>
      <c r="DQ53" s="475"/>
      <c r="DR53" s="475"/>
      <c r="DS53" s="475"/>
      <c r="DT53" s="475"/>
      <c r="DU53" s="475"/>
      <c r="DV53" s="475"/>
      <c r="DW53" s="475"/>
      <c r="DX53" s="475"/>
      <c r="DY53" s="475"/>
      <c r="DZ53" s="475"/>
      <c r="EA53" s="475"/>
      <c r="EB53" s="475"/>
      <c r="EC53" s="475"/>
      <c r="ED53" s="475"/>
      <c r="EE53" s="475"/>
      <c r="EF53" s="475"/>
      <c r="EG53" s="475"/>
      <c r="EH53" s="475"/>
      <c r="EI53" s="475"/>
      <c r="EJ53" s="475"/>
      <c r="EK53" s="475"/>
      <c r="EL53" s="475"/>
      <c r="EM53" s="475"/>
      <c r="EN53" s="475"/>
      <c r="EO53" s="475"/>
      <c r="EP53" s="475"/>
      <c r="EQ53" s="475"/>
      <c r="ER53" s="475"/>
      <c r="ES53" s="475"/>
      <c r="ET53" s="475"/>
      <c r="EU53" s="475"/>
      <c r="EV53" s="475"/>
      <c r="EW53" s="475"/>
      <c r="EX53" s="475"/>
      <c r="EY53" s="475"/>
      <c r="EZ53" s="475"/>
      <c r="FA53" s="475"/>
      <c r="FB53" s="475"/>
      <c r="FC53" s="475"/>
      <c r="FD53" s="475"/>
      <c r="FE53" s="475"/>
      <c r="FF53" s="475"/>
      <c r="FG53" s="475"/>
      <c r="FH53" s="475"/>
      <c r="FI53" s="475"/>
      <c r="FJ53" s="475"/>
      <c r="FK53" s="475"/>
      <c r="FL53" s="475"/>
      <c r="FM53" s="475"/>
      <c r="FN53" s="475"/>
      <c r="FO53" s="475"/>
      <c r="FP53" s="475"/>
    </row>
    <row r="54" ht="9" customHeight="1"/>
    <row r="55" spans="7:38" ht="17.25" customHeight="1">
      <c r="G55" s="22" t="s">
        <v>848</v>
      </c>
      <c r="AL55" s="22" t="s">
        <v>847</v>
      </c>
    </row>
  </sheetData>
  <sheetProtection/>
  <mergeCells count="531">
    <mergeCell ref="ER35:EY35"/>
    <mergeCell ref="AS36:AZ36"/>
    <mergeCell ref="EJ36:EQ36"/>
    <mergeCell ref="ER36:EY36"/>
    <mergeCell ref="CM36:CU36"/>
    <mergeCell ref="EB35:EI35"/>
    <mergeCell ref="CV36:DC36"/>
    <mergeCell ref="EB36:EI36"/>
    <mergeCell ref="BI36:BP36"/>
    <mergeCell ref="CF36:CL36"/>
    <mergeCell ref="BI35:BP35"/>
    <mergeCell ref="BA36:BH36"/>
    <mergeCell ref="A35:M35"/>
    <mergeCell ref="O35:AB35"/>
    <mergeCell ref="AC35:AJ35"/>
    <mergeCell ref="AS35:AZ35"/>
    <mergeCell ref="A36:M36"/>
    <mergeCell ref="O36:AB36"/>
    <mergeCell ref="AC36:AJ36"/>
    <mergeCell ref="AK36:AR36"/>
    <mergeCell ref="T50:FQ50"/>
    <mergeCell ref="U53:FP53"/>
    <mergeCell ref="CF35:CL35"/>
    <mergeCell ref="BQ36:BW36"/>
    <mergeCell ref="CV35:DC35"/>
    <mergeCell ref="DD35:DK35"/>
    <mergeCell ref="DL36:DS36"/>
    <mergeCell ref="DT36:EA36"/>
    <mergeCell ref="CM35:CU35"/>
    <mergeCell ref="DD36:DK36"/>
    <mergeCell ref="BX36:CE36"/>
    <mergeCell ref="DL35:DS35"/>
    <mergeCell ref="DT35:EA35"/>
    <mergeCell ref="BX34:CE34"/>
    <mergeCell ref="CM34:CU34"/>
    <mergeCell ref="CV34:DC34"/>
    <mergeCell ref="CF34:CL34"/>
    <mergeCell ref="BX35:CE35"/>
    <mergeCell ref="DL34:DS34"/>
    <mergeCell ref="AK35:AR35"/>
    <mergeCell ref="EJ34:EQ34"/>
    <mergeCell ref="BA34:BH34"/>
    <mergeCell ref="AS34:AZ34"/>
    <mergeCell ref="BQ35:BW35"/>
    <mergeCell ref="BA35:BH35"/>
    <mergeCell ref="EJ35:EQ35"/>
    <mergeCell ref="DD34:DK34"/>
    <mergeCell ref="BI34:BP34"/>
    <mergeCell ref="BQ34:BW34"/>
    <mergeCell ref="ER34:EY34"/>
    <mergeCell ref="AS33:AZ33"/>
    <mergeCell ref="BA33:BH33"/>
    <mergeCell ref="BI33:BP33"/>
    <mergeCell ref="DT34:EA34"/>
    <mergeCell ref="EB34:EI34"/>
    <mergeCell ref="ER33:EY33"/>
    <mergeCell ref="BQ33:BW33"/>
    <mergeCell ref="DD33:DK33"/>
    <mergeCell ref="EB33:EI33"/>
    <mergeCell ref="EJ33:EQ33"/>
    <mergeCell ref="DL33:DS33"/>
    <mergeCell ref="A34:M34"/>
    <mergeCell ref="O34:AB34"/>
    <mergeCell ref="AC34:AJ34"/>
    <mergeCell ref="AK34:AR34"/>
    <mergeCell ref="A33:M33"/>
    <mergeCell ref="O33:AB33"/>
    <mergeCell ref="AC33:AJ33"/>
    <mergeCell ref="AK33:AR33"/>
    <mergeCell ref="BI32:BP32"/>
    <mergeCell ref="DL31:DS31"/>
    <mergeCell ref="EJ32:EQ32"/>
    <mergeCell ref="BX33:CE33"/>
    <mergeCell ref="CF33:CL33"/>
    <mergeCell ref="CV33:DC33"/>
    <mergeCell ref="CM33:CU33"/>
    <mergeCell ref="CF32:CL32"/>
    <mergeCell ref="CM32:CU32"/>
    <mergeCell ref="EB32:EI32"/>
    <mergeCell ref="AS32:AZ32"/>
    <mergeCell ref="AS31:AZ31"/>
    <mergeCell ref="DT33:EA33"/>
    <mergeCell ref="BA31:BH31"/>
    <mergeCell ref="ER32:EY32"/>
    <mergeCell ref="DD32:DK32"/>
    <mergeCell ref="DT32:EA32"/>
    <mergeCell ref="EJ31:EQ31"/>
    <mergeCell ref="ER31:EY31"/>
    <mergeCell ref="BA32:BH32"/>
    <mergeCell ref="O31:AB31"/>
    <mergeCell ref="EB31:EI31"/>
    <mergeCell ref="BQ31:BW31"/>
    <mergeCell ref="BX31:CE31"/>
    <mergeCell ref="CF31:CL31"/>
    <mergeCell ref="DT31:EA31"/>
    <mergeCell ref="DD31:DK31"/>
    <mergeCell ref="CV31:DC31"/>
    <mergeCell ref="CM31:CU31"/>
    <mergeCell ref="BI31:BP31"/>
    <mergeCell ref="EJ30:EQ30"/>
    <mergeCell ref="EJ29:EQ29"/>
    <mergeCell ref="DL32:DS32"/>
    <mergeCell ref="A32:M32"/>
    <mergeCell ref="O32:AB32"/>
    <mergeCell ref="AC32:AJ32"/>
    <mergeCell ref="BQ32:BW32"/>
    <mergeCell ref="AK32:AR32"/>
    <mergeCell ref="BX32:CE32"/>
    <mergeCell ref="CV32:DC32"/>
    <mergeCell ref="O30:AB30"/>
    <mergeCell ref="AC30:AJ30"/>
    <mergeCell ref="AK30:AR30"/>
    <mergeCell ref="AC31:AJ31"/>
    <mergeCell ref="A31:M31"/>
    <mergeCell ref="ER29:EY29"/>
    <mergeCell ref="ER30:EY30"/>
    <mergeCell ref="BI30:BP30"/>
    <mergeCell ref="CF30:CL30"/>
    <mergeCell ref="EB30:EI30"/>
    <mergeCell ref="A29:M29"/>
    <mergeCell ref="O29:AB29"/>
    <mergeCell ref="AC29:AJ29"/>
    <mergeCell ref="AK31:AR31"/>
    <mergeCell ref="A30:M30"/>
    <mergeCell ref="CV30:DC30"/>
    <mergeCell ref="AS30:AZ30"/>
    <mergeCell ref="BA30:BH30"/>
    <mergeCell ref="BQ30:BW30"/>
    <mergeCell ref="BX30:CE30"/>
    <mergeCell ref="BX28:CE28"/>
    <mergeCell ref="CF28:CL28"/>
    <mergeCell ref="DL30:DS30"/>
    <mergeCell ref="DD28:DK28"/>
    <mergeCell ref="DD29:DK29"/>
    <mergeCell ref="CM30:CU30"/>
    <mergeCell ref="DD30:DK30"/>
    <mergeCell ref="CM29:CU29"/>
    <mergeCell ref="CV29:DC29"/>
    <mergeCell ref="AS29:AZ29"/>
    <mergeCell ref="BI29:BP29"/>
    <mergeCell ref="DT30:EA30"/>
    <mergeCell ref="DL29:DS29"/>
    <mergeCell ref="DT29:EA29"/>
    <mergeCell ref="EB29:EI29"/>
    <mergeCell ref="AK29:AR29"/>
    <mergeCell ref="CV28:DC28"/>
    <mergeCell ref="BA29:BH29"/>
    <mergeCell ref="CF29:CL29"/>
    <mergeCell ref="BX29:CE29"/>
    <mergeCell ref="BQ29:BW29"/>
    <mergeCell ref="AS28:AZ28"/>
    <mergeCell ref="BA28:BH28"/>
    <mergeCell ref="BQ28:BW28"/>
    <mergeCell ref="BI28:BP28"/>
    <mergeCell ref="A28:M28"/>
    <mergeCell ref="O28:AB28"/>
    <mergeCell ref="AC28:AJ28"/>
    <mergeCell ref="AK28:AR28"/>
    <mergeCell ref="CF27:CL27"/>
    <mergeCell ref="A26:M26"/>
    <mergeCell ref="O26:AB26"/>
    <mergeCell ref="O27:AB27"/>
    <mergeCell ref="A27:M27"/>
    <mergeCell ref="AS26:AZ26"/>
    <mergeCell ref="CV26:DC26"/>
    <mergeCell ref="DD26:DK26"/>
    <mergeCell ref="BA27:BH27"/>
    <mergeCell ref="BI27:BP27"/>
    <mergeCell ref="BA26:BH26"/>
    <mergeCell ref="BQ27:BW27"/>
    <mergeCell ref="DD27:DK27"/>
    <mergeCell ref="CM27:CU27"/>
    <mergeCell ref="CV27:DC27"/>
    <mergeCell ref="CM26:CU26"/>
    <mergeCell ref="ER26:EY26"/>
    <mergeCell ref="EJ27:EQ27"/>
    <mergeCell ref="EJ26:EQ26"/>
    <mergeCell ref="EB26:EI26"/>
    <mergeCell ref="DL27:DS27"/>
    <mergeCell ref="DT26:EA26"/>
    <mergeCell ref="DL26:DS26"/>
    <mergeCell ref="BI26:BP26"/>
    <mergeCell ref="AC26:AJ26"/>
    <mergeCell ref="AC27:AJ27"/>
    <mergeCell ref="AK27:AR27"/>
    <mergeCell ref="BX26:CE26"/>
    <mergeCell ref="BQ26:BW26"/>
    <mergeCell ref="AS27:AZ27"/>
    <mergeCell ref="ER28:EY28"/>
    <mergeCell ref="BX27:CE27"/>
    <mergeCell ref="EB28:EI28"/>
    <mergeCell ref="EJ28:EQ28"/>
    <mergeCell ref="EB27:EI27"/>
    <mergeCell ref="DT27:EA27"/>
    <mergeCell ref="ER27:EY27"/>
    <mergeCell ref="DT28:EA28"/>
    <mergeCell ref="DL28:DS28"/>
    <mergeCell ref="CM28:CU28"/>
    <mergeCell ref="CF26:CL26"/>
    <mergeCell ref="AK26:AR26"/>
    <mergeCell ref="DL24:DS24"/>
    <mergeCell ref="CM24:CU24"/>
    <mergeCell ref="BQ25:BW25"/>
    <mergeCell ref="AS25:AZ25"/>
    <mergeCell ref="BA25:BH25"/>
    <mergeCell ref="BI25:BP25"/>
    <mergeCell ref="BA24:BH24"/>
    <mergeCell ref="BX25:CE25"/>
    <mergeCell ref="ER25:EY25"/>
    <mergeCell ref="DT25:EA25"/>
    <mergeCell ref="CV24:DC24"/>
    <mergeCell ref="DD24:DK24"/>
    <mergeCell ref="ER24:EY24"/>
    <mergeCell ref="EB25:EI25"/>
    <mergeCell ref="EJ25:EQ25"/>
    <mergeCell ref="DD25:DK25"/>
    <mergeCell ref="DL25:DS25"/>
    <mergeCell ref="CV25:DC25"/>
    <mergeCell ref="AS24:AZ24"/>
    <mergeCell ref="A25:M25"/>
    <mergeCell ref="O25:AB25"/>
    <mergeCell ref="AC25:AJ25"/>
    <mergeCell ref="A24:M24"/>
    <mergeCell ref="O24:AB24"/>
    <mergeCell ref="AC24:AJ24"/>
    <mergeCell ref="AK24:AR24"/>
    <mergeCell ref="AK25:AR25"/>
    <mergeCell ref="EJ24:EQ24"/>
    <mergeCell ref="EB24:EI24"/>
    <mergeCell ref="BI24:BP24"/>
    <mergeCell ref="CF25:CL25"/>
    <mergeCell ref="CM25:CU25"/>
    <mergeCell ref="BQ24:BW24"/>
    <mergeCell ref="BX24:CE24"/>
    <mergeCell ref="CF24:CL24"/>
    <mergeCell ref="DT24:EA24"/>
    <mergeCell ref="ER21:EY21"/>
    <mergeCell ref="A22:EY22"/>
    <mergeCell ref="A23:M23"/>
    <mergeCell ref="O23:AB23"/>
    <mergeCell ref="AC23:AJ23"/>
    <mergeCell ref="ER23:EY23"/>
    <mergeCell ref="CV23:DC23"/>
    <mergeCell ref="EJ23:EQ23"/>
    <mergeCell ref="A21:M21"/>
    <mergeCell ref="DT23:EA23"/>
    <mergeCell ref="BQ21:BW21"/>
    <mergeCell ref="BQ23:BW23"/>
    <mergeCell ref="BX21:CE21"/>
    <mergeCell ref="CF21:CL21"/>
    <mergeCell ref="EB23:EI23"/>
    <mergeCell ref="CM23:CU23"/>
    <mergeCell ref="DD23:DK23"/>
    <mergeCell ref="DL23:DS23"/>
    <mergeCell ref="DL21:DS21"/>
    <mergeCell ref="AK23:AR23"/>
    <mergeCell ref="AS23:AZ23"/>
    <mergeCell ref="BA23:BH23"/>
    <mergeCell ref="BI23:BP23"/>
    <mergeCell ref="CF23:CL23"/>
    <mergeCell ref="BX23:CE23"/>
    <mergeCell ref="BI21:BP21"/>
    <mergeCell ref="EJ21:EQ21"/>
    <mergeCell ref="O21:AB21"/>
    <mergeCell ref="AC21:AJ21"/>
    <mergeCell ref="AK21:AR21"/>
    <mergeCell ref="CM21:CU21"/>
    <mergeCell ref="AS21:AZ21"/>
    <mergeCell ref="DT21:EA21"/>
    <mergeCell ref="BA21:BH21"/>
    <mergeCell ref="EB21:EI21"/>
    <mergeCell ref="AK19:AR19"/>
    <mergeCell ref="BX20:CE20"/>
    <mergeCell ref="BX19:CE19"/>
    <mergeCell ref="AK20:AR20"/>
    <mergeCell ref="BQ20:BW20"/>
    <mergeCell ref="AS20:AZ20"/>
    <mergeCell ref="BA20:BH20"/>
    <mergeCell ref="BI20:BP20"/>
    <mergeCell ref="CF20:CL20"/>
    <mergeCell ref="CM20:CU20"/>
    <mergeCell ref="DL20:DS20"/>
    <mergeCell ref="CV20:DC20"/>
    <mergeCell ref="CV21:DC21"/>
    <mergeCell ref="DD21:DK21"/>
    <mergeCell ref="BA18:BH18"/>
    <mergeCell ref="DL18:DS18"/>
    <mergeCell ref="BI19:BP19"/>
    <mergeCell ref="BQ19:BW19"/>
    <mergeCell ref="DD18:DK18"/>
    <mergeCell ref="BQ18:BW18"/>
    <mergeCell ref="BX18:CE18"/>
    <mergeCell ref="CF18:CL18"/>
    <mergeCell ref="CM18:CU18"/>
    <mergeCell ref="CV18:DC18"/>
    <mergeCell ref="ER20:EY20"/>
    <mergeCell ref="EB20:EI20"/>
    <mergeCell ref="EJ20:EQ20"/>
    <mergeCell ref="DD19:DK19"/>
    <mergeCell ref="DL19:DS19"/>
    <mergeCell ref="ER19:EY19"/>
    <mergeCell ref="DT20:EA20"/>
    <mergeCell ref="DD20:DK20"/>
    <mergeCell ref="EJ19:EQ19"/>
    <mergeCell ref="DT19:EA19"/>
    <mergeCell ref="A20:M20"/>
    <mergeCell ref="O20:AB20"/>
    <mergeCell ref="CM19:CU19"/>
    <mergeCell ref="CV19:DC19"/>
    <mergeCell ref="CF19:CL19"/>
    <mergeCell ref="A19:M19"/>
    <mergeCell ref="AS19:AZ19"/>
    <mergeCell ref="BA19:BH19"/>
    <mergeCell ref="O19:AB19"/>
    <mergeCell ref="AC20:AJ20"/>
    <mergeCell ref="AC19:AJ19"/>
    <mergeCell ref="ER17:EY17"/>
    <mergeCell ref="ER18:EY18"/>
    <mergeCell ref="DT18:EA18"/>
    <mergeCell ref="DL17:DS17"/>
    <mergeCell ref="EB18:EI18"/>
    <mergeCell ref="DT17:EA17"/>
    <mergeCell ref="DD17:DK17"/>
    <mergeCell ref="EJ18:EQ18"/>
    <mergeCell ref="EB19:EI19"/>
    <mergeCell ref="O17:AB17"/>
    <mergeCell ref="AC17:AJ17"/>
    <mergeCell ref="EB17:EI17"/>
    <mergeCell ref="EJ17:EQ17"/>
    <mergeCell ref="BX17:CE17"/>
    <mergeCell ref="CF17:CL17"/>
    <mergeCell ref="CM17:CU17"/>
    <mergeCell ref="CV17:DC17"/>
    <mergeCell ref="BQ17:BW17"/>
    <mergeCell ref="AS17:AZ17"/>
    <mergeCell ref="A17:M17"/>
    <mergeCell ref="BI18:BP18"/>
    <mergeCell ref="A18:M18"/>
    <mergeCell ref="O18:AB18"/>
    <mergeCell ref="AC18:AJ18"/>
    <mergeCell ref="AK18:AR18"/>
    <mergeCell ref="BI17:BP17"/>
    <mergeCell ref="AS18:AZ18"/>
    <mergeCell ref="AK17:AR17"/>
    <mergeCell ref="BA17:BH17"/>
    <mergeCell ref="A16:M16"/>
    <mergeCell ref="O16:AB16"/>
    <mergeCell ref="AC16:AJ16"/>
    <mergeCell ref="AK16:AR16"/>
    <mergeCell ref="A15:M15"/>
    <mergeCell ref="O15:AB15"/>
    <mergeCell ref="AC15:AJ15"/>
    <mergeCell ref="AK15:AR15"/>
    <mergeCell ref="AS16:AZ16"/>
    <mergeCell ref="BA16:BH16"/>
    <mergeCell ref="BI15:BP15"/>
    <mergeCell ref="BQ16:BW16"/>
    <mergeCell ref="BQ15:BW15"/>
    <mergeCell ref="AS15:AZ15"/>
    <mergeCell ref="BA15:BH15"/>
    <mergeCell ref="BI16:BP16"/>
    <mergeCell ref="CM15:CU15"/>
    <mergeCell ref="CV15:DC15"/>
    <mergeCell ref="CM16:CU16"/>
    <mergeCell ref="CF15:CL15"/>
    <mergeCell ref="DL16:DS16"/>
    <mergeCell ref="DD16:DK16"/>
    <mergeCell ref="CV16:DC16"/>
    <mergeCell ref="CF16:CL16"/>
    <mergeCell ref="DD15:DK15"/>
    <mergeCell ref="BX16:CE16"/>
    <mergeCell ref="BX15:CE15"/>
    <mergeCell ref="ER15:EY15"/>
    <mergeCell ref="DT15:EA15"/>
    <mergeCell ref="EB15:EI15"/>
    <mergeCell ref="EJ15:EQ15"/>
    <mergeCell ref="ER16:EY16"/>
    <mergeCell ref="EB16:EI16"/>
    <mergeCell ref="EJ16:EQ16"/>
    <mergeCell ref="DT16:EA16"/>
    <mergeCell ref="ER13:EY13"/>
    <mergeCell ref="ER14:EY14"/>
    <mergeCell ref="EB13:EI13"/>
    <mergeCell ref="EJ13:EQ13"/>
    <mergeCell ref="EB14:EI14"/>
    <mergeCell ref="EJ14:EQ14"/>
    <mergeCell ref="AS12:AZ12"/>
    <mergeCell ref="AS13:AZ13"/>
    <mergeCell ref="BX12:CE12"/>
    <mergeCell ref="DT13:EA13"/>
    <mergeCell ref="DL15:DS15"/>
    <mergeCell ref="DL14:DS14"/>
    <mergeCell ref="BQ13:BW13"/>
    <mergeCell ref="CF13:CL13"/>
    <mergeCell ref="DD13:DK13"/>
    <mergeCell ref="DT14:EA14"/>
    <mergeCell ref="BA13:BH13"/>
    <mergeCell ref="BQ14:BW14"/>
    <mergeCell ref="CM13:CU13"/>
    <mergeCell ref="DL13:DS13"/>
    <mergeCell ref="A13:M13"/>
    <mergeCell ref="CV13:DC13"/>
    <mergeCell ref="O13:AB13"/>
    <mergeCell ref="CM14:CU14"/>
    <mergeCell ref="DD14:DK14"/>
    <mergeCell ref="BX13:CE13"/>
    <mergeCell ref="AK14:AR14"/>
    <mergeCell ref="A12:M12"/>
    <mergeCell ref="O12:AB12"/>
    <mergeCell ref="CV14:DC14"/>
    <mergeCell ref="BX14:CE14"/>
    <mergeCell ref="CF14:CL14"/>
    <mergeCell ref="BI14:BP14"/>
    <mergeCell ref="BI13:BP13"/>
    <mergeCell ref="AS14:AZ14"/>
    <mergeCell ref="BA14:BH14"/>
    <mergeCell ref="AS11:AZ11"/>
    <mergeCell ref="A11:M11"/>
    <mergeCell ref="BI10:BP10"/>
    <mergeCell ref="A14:M14"/>
    <mergeCell ref="AC12:AJ12"/>
    <mergeCell ref="AK12:AR12"/>
    <mergeCell ref="AK13:AR13"/>
    <mergeCell ref="O14:AB14"/>
    <mergeCell ref="AC13:AJ13"/>
    <mergeCell ref="AC14:AJ14"/>
    <mergeCell ref="A10:M10"/>
    <mergeCell ref="O10:AB10"/>
    <mergeCell ref="AC10:AJ10"/>
    <mergeCell ref="AC11:AJ11"/>
    <mergeCell ref="O11:AB11"/>
    <mergeCell ref="AK11:AR11"/>
    <mergeCell ref="BA11:BH11"/>
    <mergeCell ref="DD12:DK12"/>
    <mergeCell ref="CV11:DC11"/>
    <mergeCell ref="DD11:DK11"/>
    <mergeCell ref="BX11:CE11"/>
    <mergeCell ref="CM11:CU11"/>
    <mergeCell ref="BA12:BH12"/>
    <mergeCell ref="ER11:EY11"/>
    <mergeCell ref="BI12:BP12"/>
    <mergeCell ref="CV12:DC12"/>
    <mergeCell ref="CM12:CU12"/>
    <mergeCell ref="ER12:EY12"/>
    <mergeCell ref="EB12:EI12"/>
    <mergeCell ref="BQ11:BW11"/>
    <mergeCell ref="BQ12:BW12"/>
    <mergeCell ref="DL12:DS12"/>
    <mergeCell ref="EJ12:EQ12"/>
    <mergeCell ref="EJ10:EQ10"/>
    <mergeCell ref="DL9:DS9"/>
    <mergeCell ref="EJ11:EQ11"/>
    <mergeCell ref="CF10:CL10"/>
    <mergeCell ref="CF12:CL12"/>
    <mergeCell ref="DT10:EA10"/>
    <mergeCell ref="DD10:DK10"/>
    <mergeCell ref="DT11:EA11"/>
    <mergeCell ref="DT12:EA12"/>
    <mergeCell ref="CF11:CL11"/>
    <mergeCell ref="BQ10:BW10"/>
    <mergeCell ref="CM10:CU10"/>
    <mergeCell ref="CV10:DC10"/>
    <mergeCell ref="EB11:EI11"/>
    <mergeCell ref="DL11:DS11"/>
    <mergeCell ref="BI11:BP11"/>
    <mergeCell ref="ER10:EY10"/>
    <mergeCell ref="AK10:AR10"/>
    <mergeCell ref="AS10:AZ10"/>
    <mergeCell ref="BA10:BH10"/>
    <mergeCell ref="EB9:EI9"/>
    <mergeCell ref="EJ9:EQ9"/>
    <mergeCell ref="DL10:DS10"/>
    <mergeCell ref="BX10:CE10"/>
    <mergeCell ref="CM9:CU9"/>
    <mergeCell ref="EB10:EI10"/>
    <mergeCell ref="ER9:EY9"/>
    <mergeCell ref="A9:M9"/>
    <mergeCell ref="O9:AB9"/>
    <mergeCell ref="AC9:AJ9"/>
    <mergeCell ref="AK9:AR9"/>
    <mergeCell ref="AS9:AZ9"/>
    <mergeCell ref="BA9:BH9"/>
    <mergeCell ref="DT9:EA9"/>
    <mergeCell ref="CV9:DC9"/>
    <mergeCell ref="DD9:DK9"/>
    <mergeCell ref="BI9:BP9"/>
    <mergeCell ref="BQ9:BW9"/>
    <mergeCell ref="BX9:CE9"/>
    <mergeCell ref="CF9:CL9"/>
    <mergeCell ref="A3:EY3"/>
    <mergeCell ref="A5:M6"/>
    <mergeCell ref="N5:AB6"/>
    <mergeCell ref="AC5:AZ5"/>
    <mergeCell ref="BA5:DC5"/>
    <mergeCell ref="EB5:EY5"/>
    <mergeCell ref="ER7:EY7"/>
    <mergeCell ref="EJ6:EQ6"/>
    <mergeCell ref="EB6:EI6"/>
    <mergeCell ref="DT7:EA7"/>
    <mergeCell ref="DT6:EA6"/>
    <mergeCell ref="ER6:EY6"/>
    <mergeCell ref="EJ7:EQ7"/>
    <mergeCell ref="EB7:EI7"/>
    <mergeCell ref="DD5:EA5"/>
    <mergeCell ref="AC6:AJ6"/>
    <mergeCell ref="AS6:AZ6"/>
    <mergeCell ref="AK6:AR6"/>
    <mergeCell ref="BA6:BH6"/>
    <mergeCell ref="CF6:CL6"/>
    <mergeCell ref="CM6:CU6"/>
    <mergeCell ref="CV6:DC6"/>
    <mergeCell ref="DL6:DS6"/>
    <mergeCell ref="DD6:DK6"/>
    <mergeCell ref="CF7:CL7"/>
    <mergeCell ref="AS7:AZ7"/>
    <mergeCell ref="BA7:BH7"/>
    <mergeCell ref="DL7:DS7"/>
    <mergeCell ref="CM7:CU7"/>
    <mergeCell ref="BI6:BP6"/>
    <mergeCell ref="BQ6:BW6"/>
    <mergeCell ref="BX6:CE6"/>
    <mergeCell ref="A8:EY8"/>
    <mergeCell ref="A7:M7"/>
    <mergeCell ref="N7:AB7"/>
    <mergeCell ref="AC7:AJ7"/>
    <mergeCell ref="AK7:AR7"/>
    <mergeCell ref="BI7:BP7"/>
    <mergeCell ref="BQ7:BW7"/>
    <mergeCell ref="CV7:DC7"/>
    <mergeCell ref="DD7:DK7"/>
    <mergeCell ref="BX7:CE7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E66"/>
  <sheetViews>
    <sheetView zoomScalePageLayoutView="0" workbookViewId="0" topLeftCell="A22">
      <selection activeCell="BV51" sqref="BV51:CM51"/>
    </sheetView>
  </sheetViews>
  <sheetFormatPr defaultColWidth="9.140625" defaultRowHeight="15"/>
  <cols>
    <col min="1" max="1" width="1.57421875" style="0" customWidth="1"/>
    <col min="2" max="2" width="0.5625" style="0" customWidth="1"/>
    <col min="3" max="3" width="7.00390625" style="0" customWidth="1"/>
    <col min="4" max="4" width="12.00390625" style="0" hidden="1" customWidth="1"/>
    <col min="5" max="8" width="9.140625" style="0" hidden="1" customWidth="1"/>
    <col min="9" max="9" width="1.8515625" style="0" customWidth="1"/>
    <col min="15" max="15" width="4.8515625" style="0" customWidth="1"/>
    <col min="16" max="16" width="9.140625" style="0" hidden="1" customWidth="1"/>
    <col min="17" max="17" width="5.28125" style="0" hidden="1" customWidth="1"/>
    <col min="18" max="18" width="9.00390625" style="0" hidden="1" customWidth="1"/>
    <col min="19" max="20" width="9.140625" style="0" hidden="1" customWidth="1"/>
    <col min="21" max="21" width="1.7109375" style="0" hidden="1" customWidth="1"/>
    <col min="22" max="24" width="9.140625" style="0" hidden="1" customWidth="1"/>
    <col min="25" max="25" width="5.421875" style="0" hidden="1" customWidth="1"/>
    <col min="26" max="31" width="9.140625" style="0" hidden="1" customWidth="1"/>
    <col min="32" max="32" width="5.140625" style="0" hidden="1" customWidth="1"/>
    <col min="33" max="39" width="9.140625" style="0" hidden="1" customWidth="1"/>
    <col min="40" max="40" width="3.8515625" style="0" hidden="1" customWidth="1"/>
    <col min="41" max="47" width="9.140625" style="0" hidden="1" customWidth="1"/>
    <col min="48" max="48" width="4.28125" style="0" hidden="1" customWidth="1"/>
    <col min="49" max="53" width="9.140625" style="0" hidden="1" customWidth="1"/>
    <col min="54" max="54" width="0.5625" style="0" hidden="1" customWidth="1"/>
    <col min="55" max="64" width="9.140625" style="0" hidden="1" customWidth="1"/>
    <col min="65" max="65" width="4.421875" style="0" hidden="1" customWidth="1"/>
    <col min="66" max="71" width="9.140625" style="0" hidden="1" customWidth="1"/>
    <col min="72" max="72" width="2.7109375" style="0" hidden="1" customWidth="1"/>
    <col min="73" max="73" width="11.00390625" style="0" hidden="1" customWidth="1"/>
    <col min="74" max="74" width="5.7109375" style="0" customWidth="1"/>
    <col min="75" max="75" width="7.7109375" style="0" customWidth="1"/>
    <col min="76" max="79" width="9.140625" style="0" hidden="1" customWidth="1"/>
    <col min="80" max="80" width="0.42578125" style="0" hidden="1" customWidth="1"/>
    <col min="81" max="91" width="9.140625" style="0" hidden="1" customWidth="1"/>
    <col min="92" max="92" width="7.7109375" style="0" customWidth="1"/>
    <col min="93" max="93" width="2.7109375" style="0" customWidth="1"/>
    <col min="94" max="94" width="1.7109375" style="0" customWidth="1"/>
    <col min="95" max="95" width="9.140625" style="0" hidden="1" customWidth="1"/>
    <col min="96" max="96" width="4.7109375" style="0" hidden="1" customWidth="1"/>
    <col min="97" max="100" width="9.140625" style="0" hidden="1" customWidth="1"/>
    <col min="101" max="101" width="2.421875" style="0" hidden="1" customWidth="1"/>
    <col min="102" max="108" width="9.140625" style="0" hidden="1" customWidth="1"/>
    <col min="109" max="109" width="3.8515625" style="0" customWidth="1"/>
  </cols>
  <sheetData>
    <row r="1" spans="1:109" ht="1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DE1" s="270" t="s">
        <v>533</v>
      </c>
    </row>
    <row r="2" spans="1:93" s="247" customFormat="1" ht="23.2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</row>
    <row r="3" spans="1:93" ht="38.25" customHeight="1" hidden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</row>
    <row r="4" spans="1:92" ht="38.2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9"/>
      <c r="N4" s="251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69" t="s">
        <v>585</v>
      </c>
    </row>
    <row r="5" spans="2:109" ht="51.75" customHeight="1">
      <c r="B5" s="252"/>
      <c r="C5" s="398" t="s">
        <v>822</v>
      </c>
      <c r="D5" s="399"/>
      <c r="E5" s="399"/>
      <c r="F5" s="399"/>
      <c r="G5" s="399"/>
      <c r="H5" s="400"/>
      <c r="I5" s="398" t="s">
        <v>778</v>
      </c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400"/>
      <c r="BT5" s="244"/>
      <c r="BU5" s="244" t="s">
        <v>534</v>
      </c>
      <c r="BV5" s="398" t="s">
        <v>994</v>
      </c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400"/>
      <c r="CN5" s="398" t="s">
        <v>995</v>
      </c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400"/>
    </row>
    <row r="6" spans="2:109" ht="15.75" customHeight="1">
      <c r="B6" s="252"/>
      <c r="C6" s="308">
        <v>1</v>
      </c>
      <c r="D6" s="309"/>
      <c r="E6" s="309"/>
      <c r="F6" s="309"/>
      <c r="G6" s="309"/>
      <c r="H6" s="310"/>
      <c r="I6" s="308">
        <v>2</v>
      </c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10"/>
      <c r="BT6" s="242"/>
      <c r="BU6" s="242"/>
      <c r="BV6" s="308">
        <v>4</v>
      </c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10"/>
      <c r="CN6" s="308">
        <v>5</v>
      </c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  <c r="DE6" s="310"/>
    </row>
    <row r="7" spans="2:109" ht="34.5" customHeight="1">
      <c r="B7" s="252"/>
      <c r="C7" s="487" t="s">
        <v>535</v>
      </c>
      <c r="D7" s="488"/>
      <c r="E7" s="488"/>
      <c r="F7" s="488"/>
      <c r="G7" s="488"/>
      <c r="H7" s="489"/>
      <c r="I7" s="18"/>
      <c r="J7" s="502" t="s">
        <v>536</v>
      </c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3"/>
      <c r="BT7" s="256"/>
      <c r="BU7" s="257"/>
      <c r="BV7" s="484">
        <f>SUM(BV8:BV25)</f>
        <v>24023.341792564104</v>
      </c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2"/>
      <c r="CN7" s="484">
        <f>SUM(CN8:CN25)</f>
        <v>23755.671115384623</v>
      </c>
      <c r="CO7" s="491"/>
      <c r="CP7" s="491"/>
      <c r="CQ7" s="491"/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1"/>
      <c r="DD7" s="491"/>
      <c r="DE7" s="492"/>
    </row>
    <row r="8" spans="2:109" ht="16.5" customHeight="1">
      <c r="B8" s="252"/>
      <c r="C8" s="487"/>
      <c r="D8" s="488"/>
      <c r="E8" s="488"/>
      <c r="F8" s="488"/>
      <c r="G8" s="488"/>
      <c r="H8" s="489"/>
      <c r="I8" s="18"/>
      <c r="J8" s="367" t="s">
        <v>537</v>
      </c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490"/>
      <c r="BT8" s="258"/>
      <c r="BU8" s="259"/>
      <c r="BV8" s="484">
        <f>'5.1'!CQ9+'5.1'!CQ10</f>
        <v>420</v>
      </c>
      <c r="BW8" s="491"/>
      <c r="BX8" s="491"/>
      <c r="BY8" s="491"/>
      <c r="BZ8" s="491"/>
      <c r="CA8" s="491"/>
      <c r="CB8" s="491"/>
      <c r="CC8" s="491"/>
      <c r="CD8" s="491"/>
      <c r="CE8" s="491"/>
      <c r="CF8" s="491"/>
      <c r="CG8" s="491"/>
      <c r="CH8" s="491"/>
      <c r="CI8" s="491"/>
      <c r="CJ8" s="491"/>
      <c r="CK8" s="491"/>
      <c r="CL8" s="491"/>
      <c r="CM8" s="492"/>
      <c r="CN8" s="484">
        <f>'5.1'!DU9+'5.1'!DU10</f>
        <v>345</v>
      </c>
      <c r="CO8" s="491"/>
      <c r="CP8" s="491"/>
      <c r="CQ8" s="491"/>
      <c r="CR8" s="491"/>
      <c r="CS8" s="491"/>
      <c r="CT8" s="491"/>
      <c r="CU8" s="491"/>
      <c r="CV8" s="491"/>
      <c r="CW8" s="491"/>
      <c r="CX8" s="491"/>
      <c r="CY8" s="491"/>
      <c r="CZ8" s="491"/>
      <c r="DA8" s="491"/>
      <c r="DB8" s="491"/>
      <c r="DC8" s="491"/>
      <c r="DD8" s="491"/>
      <c r="DE8" s="492"/>
    </row>
    <row r="9" spans="2:109" ht="15" customHeight="1">
      <c r="B9" s="147"/>
      <c r="C9" s="487"/>
      <c r="D9" s="488"/>
      <c r="E9" s="488"/>
      <c r="F9" s="488"/>
      <c r="G9" s="488"/>
      <c r="H9" s="489"/>
      <c r="I9" s="18"/>
      <c r="J9" s="367" t="s">
        <v>538</v>
      </c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490"/>
      <c r="BT9" s="258"/>
      <c r="BU9" s="259"/>
      <c r="BV9" s="484">
        <f>'5.4'!BH9</f>
        <v>11155.544477564103</v>
      </c>
      <c r="BW9" s="491"/>
      <c r="BX9" s="491"/>
      <c r="BY9" s="491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1"/>
      <c r="CK9" s="491"/>
      <c r="CL9" s="491"/>
      <c r="CM9" s="492"/>
      <c r="CN9" s="484">
        <f>'5.4'!CN9</f>
        <v>11122.260665384616</v>
      </c>
      <c r="CO9" s="491"/>
      <c r="CP9" s="491"/>
      <c r="CQ9" s="491"/>
      <c r="CR9" s="491"/>
      <c r="CS9" s="491"/>
      <c r="CT9" s="491"/>
      <c r="CU9" s="491"/>
      <c r="CV9" s="491"/>
      <c r="CW9" s="491"/>
      <c r="CX9" s="491"/>
      <c r="CY9" s="491"/>
      <c r="CZ9" s="491"/>
      <c r="DA9" s="491"/>
      <c r="DB9" s="491"/>
      <c r="DC9" s="491"/>
      <c r="DD9" s="491"/>
      <c r="DE9" s="492"/>
    </row>
    <row r="10" spans="3:109" ht="30" customHeight="1">
      <c r="C10" s="487"/>
      <c r="D10" s="488"/>
      <c r="E10" s="488"/>
      <c r="F10" s="488"/>
      <c r="G10" s="488"/>
      <c r="H10" s="489"/>
      <c r="I10" s="18"/>
      <c r="J10" s="367" t="s">
        <v>539</v>
      </c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490"/>
      <c r="BT10" s="258"/>
      <c r="BU10" s="259"/>
      <c r="BV10" s="484">
        <f>'5.4'!BH10</f>
        <v>2325.605315</v>
      </c>
      <c r="BW10" s="491"/>
      <c r="BX10" s="491"/>
      <c r="BY10" s="491"/>
      <c r="BZ10" s="491"/>
      <c r="CA10" s="491"/>
      <c r="CB10" s="491"/>
      <c r="CC10" s="491"/>
      <c r="CD10" s="491"/>
      <c r="CE10" s="491"/>
      <c r="CF10" s="491"/>
      <c r="CG10" s="491"/>
      <c r="CH10" s="491"/>
      <c r="CI10" s="491"/>
      <c r="CJ10" s="491"/>
      <c r="CK10" s="491"/>
      <c r="CL10" s="491"/>
      <c r="CM10" s="492"/>
      <c r="CN10" s="484">
        <f>'5.4'!CN10</f>
        <v>2536.32225</v>
      </c>
      <c r="CO10" s="491"/>
      <c r="CP10" s="491"/>
      <c r="CQ10" s="491"/>
      <c r="CR10" s="491"/>
      <c r="CS10" s="491"/>
      <c r="CT10" s="491"/>
      <c r="CU10" s="491"/>
      <c r="CV10" s="491"/>
      <c r="CW10" s="491"/>
      <c r="CX10" s="491"/>
      <c r="CY10" s="491"/>
      <c r="CZ10" s="491"/>
      <c r="DA10" s="491"/>
      <c r="DB10" s="491"/>
      <c r="DC10" s="491"/>
      <c r="DD10" s="491"/>
      <c r="DE10" s="492"/>
    </row>
    <row r="11" spans="3:109" ht="15" customHeight="1">
      <c r="C11" s="487"/>
      <c r="D11" s="488"/>
      <c r="E11" s="488"/>
      <c r="F11" s="488"/>
      <c r="G11" s="488"/>
      <c r="H11" s="489"/>
      <c r="I11" s="18"/>
      <c r="J11" s="367" t="s">
        <v>540</v>
      </c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490"/>
      <c r="BT11" s="258"/>
      <c r="BU11" s="259"/>
      <c r="BV11" s="484">
        <f>'5.4'!BH12</f>
        <v>234.762</v>
      </c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2"/>
      <c r="CN11" s="484">
        <f>'5.4'!CN12</f>
        <v>258.21180000000004</v>
      </c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1"/>
      <c r="DC11" s="491"/>
      <c r="DD11" s="491"/>
      <c r="DE11" s="492"/>
    </row>
    <row r="12" spans="3:109" ht="15" customHeight="1">
      <c r="C12" s="487"/>
      <c r="D12" s="488"/>
      <c r="E12" s="488"/>
      <c r="F12" s="488"/>
      <c r="G12" s="488"/>
      <c r="H12" s="489"/>
      <c r="I12" s="18"/>
      <c r="J12" s="367" t="s">
        <v>541</v>
      </c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490"/>
      <c r="BT12" s="258"/>
      <c r="BU12" s="259"/>
      <c r="BV12" s="484"/>
      <c r="BW12" s="491"/>
      <c r="BX12" s="491"/>
      <c r="BY12" s="491"/>
      <c r="BZ12" s="491"/>
      <c r="CA12" s="491"/>
      <c r="CB12" s="491"/>
      <c r="CC12" s="491"/>
      <c r="CD12" s="491"/>
      <c r="CE12" s="491"/>
      <c r="CF12" s="491"/>
      <c r="CG12" s="491"/>
      <c r="CH12" s="491"/>
      <c r="CI12" s="491"/>
      <c r="CJ12" s="491"/>
      <c r="CK12" s="491"/>
      <c r="CL12" s="491"/>
      <c r="CM12" s="492"/>
      <c r="CN12" s="484"/>
      <c r="CO12" s="491"/>
      <c r="CP12" s="491"/>
      <c r="CQ12" s="491"/>
      <c r="CR12" s="491"/>
      <c r="CS12" s="491"/>
      <c r="CT12" s="491"/>
      <c r="CU12" s="491"/>
      <c r="CV12" s="491"/>
      <c r="CW12" s="491"/>
      <c r="CX12" s="491"/>
      <c r="CY12" s="491"/>
      <c r="CZ12" s="491"/>
      <c r="DA12" s="491"/>
      <c r="DB12" s="491"/>
      <c r="DC12" s="491"/>
      <c r="DD12" s="491"/>
      <c r="DE12" s="492"/>
    </row>
    <row r="13" spans="3:109" ht="15" customHeight="1">
      <c r="C13" s="487"/>
      <c r="D13" s="488"/>
      <c r="E13" s="488"/>
      <c r="F13" s="488"/>
      <c r="G13" s="488"/>
      <c r="H13" s="489"/>
      <c r="I13" s="18"/>
      <c r="J13" s="367" t="s">
        <v>542</v>
      </c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490"/>
      <c r="BT13" s="258"/>
      <c r="BU13" s="259"/>
      <c r="BV13" s="484">
        <f>'5.3'!BF19</f>
        <v>5078.4</v>
      </c>
      <c r="BW13" s="491"/>
      <c r="BX13" s="491"/>
      <c r="BY13" s="491"/>
      <c r="BZ13" s="491"/>
      <c r="CA13" s="491"/>
      <c r="CB13" s="491"/>
      <c r="CC13" s="491"/>
      <c r="CD13" s="491"/>
      <c r="CE13" s="491"/>
      <c r="CF13" s="491"/>
      <c r="CG13" s="491"/>
      <c r="CH13" s="491"/>
      <c r="CI13" s="491"/>
      <c r="CJ13" s="491"/>
      <c r="CK13" s="491"/>
      <c r="CL13" s="491"/>
      <c r="CM13" s="492"/>
      <c r="CN13" s="484">
        <f>'5.3'!CH19</f>
        <v>5078.4</v>
      </c>
      <c r="CO13" s="491"/>
      <c r="CP13" s="491"/>
      <c r="CQ13" s="491"/>
      <c r="CR13" s="491"/>
      <c r="CS13" s="491"/>
      <c r="CT13" s="491"/>
      <c r="CU13" s="491"/>
      <c r="CV13" s="491"/>
      <c r="CW13" s="491"/>
      <c r="CX13" s="491"/>
      <c r="CY13" s="491"/>
      <c r="CZ13" s="491"/>
      <c r="DA13" s="491"/>
      <c r="DB13" s="491"/>
      <c r="DC13" s="491"/>
      <c r="DD13" s="491"/>
      <c r="DE13" s="492"/>
    </row>
    <row r="14" spans="3:109" ht="15" customHeight="1">
      <c r="C14" s="487"/>
      <c r="D14" s="488"/>
      <c r="E14" s="488"/>
      <c r="F14" s="488"/>
      <c r="G14" s="488"/>
      <c r="H14" s="489"/>
      <c r="I14" s="18"/>
      <c r="J14" s="367" t="s">
        <v>543</v>
      </c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490"/>
      <c r="BT14" s="258"/>
      <c r="BU14" s="259"/>
      <c r="BV14" s="484">
        <f>'5.1'!CQ11</f>
        <v>1095.5</v>
      </c>
      <c r="BW14" s="491"/>
      <c r="BX14" s="491"/>
      <c r="BY14" s="491"/>
      <c r="BZ14" s="491"/>
      <c r="CA14" s="491"/>
      <c r="CB14" s="491"/>
      <c r="CC14" s="491"/>
      <c r="CD14" s="491"/>
      <c r="CE14" s="491"/>
      <c r="CF14" s="491"/>
      <c r="CG14" s="491"/>
      <c r="CH14" s="491"/>
      <c r="CI14" s="491"/>
      <c r="CJ14" s="491"/>
      <c r="CK14" s="491"/>
      <c r="CL14" s="491"/>
      <c r="CM14" s="492"/>
      <c r="CN14" s="484">
        <f>'5.1'!DU11</f>
        <v>1111.4</v>
      </c>
      <c r="CO14" s="491"/>
      <c r="CP14" s="491"/>
      <c r="CQ14" s="491"/>
      <c r="CR14" s="491"/>
      <c r="CS14" s="491"/>
      <c r="CT14" s="491"/>
      <c r="CU14" s="491"/>
      <c r="CV14" s="491"/>
      <c r="CW14" s="491"/>
      <c r="CX14" s="491"/>
      <c r="CY14" s="491"/>
      <c r="CZ14" s="491"/>
      <c r="DA14" s="491"/>
      <c r="DB14" s="491"/>
      <c r="DC14" s="491"/>
      <c r="DD14" s="491"/>
      <c r="DE14" s="492"/>
    </row>
    <row r="15" spans="3:109" ht="15" customHeight="1">
      <c r="C15" s="487"/>
      <c r="D15" s="488"/>
      <c r="E15" s="488"/>
      <c r="F15" s="488"/>
      <c r="G15" s="488"/>
      <c r="H15" s="489"/>
      <c r="I15" s="18"/>
      <c r="J15" s="367" t="s">
        <v>544</v>
      </c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490"/>
      <c r="BT15" s="258"/>
      <c r="BU15" s="259"/>
      <c r="BV15" s="484">
        <f>'5.3'!BF14</f>
        <v>335.223</v>
      </c>
      <c r="BW15" s="491"/>
      <c r="BX15" s="491"/>
      <c r="BY15" s="491"/>
      <c r="BZ15" s="491"/>
      <c r="CA15" s="491"/>
      <c r="CB15" s="491"/>
      <c r="CC15" s="491"/>
      <c r="CD15" s="491"/>
      <c r="CE15" s="491"/>
      <c r="CF15" s="491"/>
      <c r="CG15" s="491"/>
      <c r="CH15" s="491"/>
      <c r="CI15" s="491"/>
      <c r="CJ15" s="491"/>
      <c r="CK15" s="491"/>
      <c r="CL15" s="491"/>
      <c r="CM15" s="492"/>
      <c r="CN15" s="484">
        <f>'5.3'!CH14</f>
        <v>340.08840000000004</v>
      </c>
      <c r="CO15" s="491"/>
      <c r="CP15" s="491"/>
      <c r="CQ15" s="491"/>
      <c r="CR15" s="491"/>
      <c r="CS15" s="491"/>
      <c r="CT15" s="491"/>
      <c r="CU15" s="491"/>
      <c r="CV15" s="491"/>
      <c r="CW15" s="491"/>
      <c r="CX15" s="491"/>
      <c r="CY15" s="491"/>
      <c r="CZ15" s="491"/>
      <c r="DA15" s="491"/>
      <c r="DB15" s="491"/>
      <c r="DC15" s="491"/>
      <c r="DD15" s="491"/>
      <c r="DE15" s="492"/>
    </row>
    <row r="16" spans="3:109" ht="30" customHeight="1">
      <c r="C16" s="487"/>
      <c r="D16" s="488"/>
      <c r="E16" s="488"/>
      <c r="F16" s="488"/>
      <c r="G16" s="488"/>
      <c r="H16" s="489"/>
      <c r="I16" s="18"/>
      <c r="J16" s="367" t="s">
        <v>545</v>
      </c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490"/>
      <c r="BT16" s="258"/>
      <c r="BU16" s="259"/>
      <c r="BV16" s="484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491"/>
      <c r="CK16" s="491"/>
      <c r="CL16" s="491"/>
      <c r="CM16" s="492"/>
      <c r="CN16" s="484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1"/>
      <c r="DB16" s="491"/>
      <c r="DC16" s="491"/>
      <c r="DD16" s="491"/>
      <c r="DE16" s="492"/>
    </row>
    <row r="17" spans="3:109" ht="49.5" customHeight="1">
      <c r="C17" s="487"/>
      <c r="D17" s="488"/>
      <c r="E17" s="488"/>
      <c r="F17" s="488"/>
      <c r="G17" s="488"/>
      <c r="H17" s="489"/>
      <c r="I17" s="18"/>
      <c r="J17" s="367" t="s">
        <v>546</v>
      </c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490"/>
      <c r="BT17" s="258"/>
      <c r="BU17" s="259"/>
      <c r="BV17" s="484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2"/>
      <c r="CN17" s="484"/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2"/>
    </row>
    <row r="18" spans="3:109" ht="61.5" customHeight="1">
      <c r="C18" s="487"/>
      <c r="D18" s="488"/>
      <c r="E18" s="488"/>
      <c r="F18" s="488"/>
      <c r="G18" s="488"/>
      <c r="H18" s="489"/>
      <c r="I18" s="18"/>
      <c r="J18" s="367" t="s">
        <v>547</v>
      </c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490"/>
      <c r="BT18" s="258"/>
      <c r="BU18" s="259"/>
      <c r="BV18" s="484">
        <f>'5.1'!CQ12</f>
        <v>361.3</v>
      </c>
      <c r="BW18" s="491"/>
      <c r="BX18" s="491"/>
      <c r="BY18" s="491"/>
      <c r="BZ18" s="491"/>
      <c r="CA18" s="491"/>
      <c r="CB18" s="491"/>
      <c r="CC18" s="491"/>
      <c r="CD18" s="491"/>
      <c r="CE18" s="491"/>
      <c r="CF18" s="491"/>
      <c r="CG18" s="491"/>
      <c r="CH18" s="491"/>
      <c r="CI18" s="491"/>
      <c r="CJ18" s="491"/>
      <c r="CK18" s="491"/>
      <c r="CL18" s="491"/>
      <c r="CM18" s="492"/>
      <c r="CN18" s="484">
        <f>'5.1'!DU12</f>
        <v>274.4</v>
      </c>
      <c r="CO18" s="491"/>
      <c r="CP18" s="491"/>
      <c r="CQ18" s="491"/>
      <c r="CR18" s="491"/>
      <c r="CS18" s="491"/>
      <c r="CT18" s="491"/>
      <c r="CU18" s="491"/>
      <c r="CV18" s="491"/>
      <c r="CW18" s="491"/>
      <c r="CX18" s="491"/>
      <c r="CY18" s="491"/>
      <c r="CZ18" s="491"/>
      <c r="DA18" s="491"/>
      <c r="DB18" s="491"/>
      <c r="DC18" s="491"/>
      <c r="DD18" s="491"/>
      <c r="DE18" s="492"/>
    </row>
    <row r="19" spans="3:109" ht="76.5" customHeight="1">
      <c r="C19" s="487"/>
      <c r="D19" s="488"/>
      <c r="E19" s="488"/>
      <c r="F19" s="488"/>
      <c r="G19" s="488"/>
      <c r="H19" s="489"/>
      <c r="I19" s="18"/>
      <c r="J19" s="367" t="s">
        <v>548</v>
      </c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490"/>
      <c r="BT19" s="258"/>
      <c r="BU19" s="259"/>
      <c r="BV19" s="484"/>
      <c r="BW19" s="491"/>
      <c r="BX19" s="491"/>
      <c r="BY19" s="491"/>
      <c r="BZ19" s="491"/>
      <c r="CA19" s="491"/>
      <c r="CB19" s="491"/>
      <c r="CC19" s="491"/>
      <c r="CD19" s="491"/>
      <c r="CE19" s="491"/>
      <c r="CF19" s="491"/>
      <c r="CG19" s="491"/>
      <c r="CH19" s="491"/>
      <c r="CI19" s="491"/>
      <c r="CJ19" s="491"/>
      <c r="CK19" s="491"/>
      <c r="CL19" s="491"/>
      <c r="CM19" s="492"/>
      <c r="CN19" s="484"/>
      <c r="CO19" s="491"/>
      <c r="CP19" s="491"/>
      <c r="CQ19" s="491"/>
      <c r="CR19" s="491"/>
      <c r="CS19" s="491"/>
      <c r="CT19" s="491"/>
      <c r="CU19" s="491"/>
      <c r="CV19" s="491"/>
      <c r="CW19" s="491"/>
      <c r="CX19" s="491"/>
      <c r="CY19" s="491"/>
      <c r="CZ19" s="491"/>
      <c r="DA19" s="491"/>
      <c r="DB19" s="491"/>
      <c r="DC19" s="491"/>
      <c r="DD19" s="491"/>
      <c r="DE19" s="492"/>
    </row>
    <row r="20" spans="3:109" ht="80.25" customHeight="1">
      <c r="C20" s="487"/>
      <c r="D20" s="488"/>
      <c r="E20" s="488"/>
      <c r="F20" s="488"/>
      <c r="G20" s="488"/>
      <c r="H20" s="489"/>
      <c r="I20" s="18"/>
      <c r="J20" s="367" t="s">
        <v>549</v>
      </c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490"/>
      <c r="BT20" s="258"/>
      <c r="BU20" s="259"/>
      <c r="BV20" s="484"/>
      <c r="BW20" s="491"/>
      <c r="BX20" s="491"/>
      <c r="BY20" s="491"/>
      <c r="BZ20" s="491"/>
      <c r="CA20" s="491"/>
      <c r="CB20" s="491"/>
      <c r="CC20" s="491"/>
      <c r="CD20" s="491"/>
      <c r="CE20" s="491"/>
      <c r="CF20" s="491"/>
      <c r="CG20" s="491"/>
      <c r="CH20" s="491"/>
      <c r="CI20" s="491"/>
      <c r="CJ20" s="491"/>
      <c r="CK20" s="491"/>
      <c r="CL20" s="491"/>
      <c r="CM20" s="492"/>
      <c r="CN20" s="484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2"/>
    </row>
    <row r="21" spans="3:109" ht="30" customHeight="1">
      <c r="C21" s="487"/>
      <c r="D21" s="488"/>
      <c r="E21" s="488"/>
      <c r="F21" s="488"/>
      <c r="G21" s="488"/>
      <c r="H21" s="489"/>
      <c r="I21" s="18"/>
      <c r="J21" s="367" t="s">
        <v>550</v>
      </c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490"/>
      <c r="BT21" s="258"/>
      <c r="BU21" s="259"/>
      <c r="BV21" s="484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2"/>
      <c r="CN21" s="484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/>
      <c r="DD21" s="491"/>
      <c r="DE21" s="492"/>
    </row>
    <row r="22" spans="3:109" ht="19.5" customHeight="1">
      <c r="C22" s="487"/>
      <c r="D22" s="488"/>
      <c r="E22" s="488"/>
      <c r="F22" s="488"/>
      <c r="G22" s="488"/>
      <c r="H22" s="489"/>
      <c r="I22" s="18"/>
      <c r="J22" s="367" t="s">
        <v>551</v>
      </c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490"/>
      <c r="BT22" s="258"/>
      <c r="BU22" s="259"/>
      <c r="BV22" s="484"/>
      <c r="BW22" s="491"/>
      <c r="BX22" s="491"/>
      <c r="BY22" s="491"/>
      <c r="BZ22" s="491"/>
      <c r="CA22" s="491"/>
      <c r="CB22" s="491"/>
      <c r="CC22" s="491"/>
      <c r="CD22" s="491"/>
      <c r="CE22" s="491"/>
      <c r="CF22" s="491"/>
      <c r="CG22" s="491"/>
      <c r="CH22" s="491"/>
      <c r="CI22" s="491"/>
      <c r="CJ22" s="491"/>
      <c r="CK22" s="491"/>
      <c r="CL22" s="491"/>
      <c r="CM22" s="492"/>
      <c r="CN22" s="484"/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491"/>
      <c r="CZ22" s="491"/>
      <c r="DA22" s="491"/>
      <c r="DB22" s="491"/>
      <c r="DC22" s="491"/>
      <c r="DD22" s="491"/>
      <c r="DE22" s="492"/>
    </row>
    <row r="23" spans="3:109" ht="20.25" customHeight="1">
      <c r="C23" s="487"/>
      <c r="D23" s="488"/>
      <c r="E23" s="488"/>
      <c r="F23" s="488"/>
      <c r="G23" s="488"/>
      <c r="H23" s="489"/>
      <c r="I23" s="18"/>
      <c r="J23" s="367" t="s">
        <v>552</v>
      </c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490"/>
      <c r="BT23" s="258"/>
      <c r="BU23" s="259"/>
      <c r="BV23" s="484">
        <f>'5.1'!CQ21</f>
        <v>39</v>
      </c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2"/>
      <c r="CN23" s="484">
        <f>'5.1'!DU21</f>
        <v>41</v>
      </c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2"/>
    </row>
    <row r="24" spans="3:109" ht="20.25" customHeight="1">
      <c r="C24" s="253"/>
      <c r="D24" s="254"/>
      <c r="E24" s="254"/>
      <c r="F24" s="254"/>
      <c r="G24" s="254"/>
      <c r="H24" s="255"/>
      <c r="I24" s="18"/>
      <c r="J24" s="367" t="s">
        <v>586</v>
      </c>
      <c r="K24" s="367"/>
      <c r="L24" s="367"/>
      <c r="M24" s="367"/>
      <c r="N24" s="367"/>
      <c r="O24" s="367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58"/>
      <c r="BT24" s="258"/>
      <c r="BU24" s="259"/>
      <c r="BV24" s="484">
        <f>'5.1'!CQ25-14</f>
        <v>2964.007</v>
      </c>
      <c r="BW24" s="48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6"/>
      <c r="CN24" s="484">
        <f>'5.1'!DU25-14.7</f>
        <v>2633.8880000000004</v>
      </c>
      <c r="CO24" s="485"/>
      <c r="CP24" s="485"/>
      <c r="CQ24" s="485"/>
      <c r="CR24" s="485"/>
      <c r="CS24" s="485"/>
      <c r="CT24" s="485"/>
      <c r="CU24" s="485"/>
      <c r="CV24" s="485"/>
      <c r="CW24" s="485"/>
      <c r="CX24" s="485"/>
      <c r="CY24" s="485"/>
      <c r="CZ24" s="485"/>
      <c r="DA24" s="485"/>
      <c r="DB24" s="485"/>
      <c r="DC24" s="485"/>
      <c r="DD24" s="485"/>
      <c r="DE24" s="486"/>
    </row>
    <row r="25" spans="3:109" ht="43.5" customHeight="1">
      <c r="C25" s="487"/>
      <c r="D25" s="488"/>
      <c r="E25" s="488"/>
      <c r="F25" s="488"/>
      <c r="G25" s="488"/>
      <c r="H25" s="489"/>
      <c r="I25" s="18"/>
      <c r="J25" s="367" t="s">
        <v>553</v>
      </c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490"/>
      <c r="BT25" s="258"/>
      <c r="BU25" s="259"/>
      <c r="BV25" s="484">
        <v>14</v>
      </c>
      <c r="BW25" s="491"/>
      <c r="BX25" s="491"/>
      <c r="BY25" s="491"/>
      <c r="BZ25" s="491"/>
      <c r="CA25" s="491"/>
      <c r="CB25" s="491"/>
      <c r="CC25" s="491"/>
      <c r="CD25" s="491"/>
      <c r="CE25" s="491"/>
      <c r="CF25" s="491"/>
      <c r="CG25" s="491"/>
      <c r="CH25" s="491"/>
      <c r="CI25" s="491"/>
      <c r="CJ25" s="491"/>
      <c r="CK25" s="491"/>
      <c r="CL25" s="491"/>
      <c r="CM25" s="492"/>
      <c r="CN25" s="484">
        <v>14.7</v>
      </c>
      <c r="CO25" s="491"/>
      <c r="CP25" s="491"/>
      <c r="CQ25" s="491"/>
      <c r="CR25" s="491"/>
      <c r="CS25" s="491"/>
      <c r="CT25" s="491"/>
      <c r="CU25" s="491"/>
      <c r="CV25" s="491"/>
      <c r="CW25" s="491"/>
      <c r="CX25" s="491"/>
      <c r="CY25" s="491"/>
      <c r="CZ25" s="491"/>
      <c r="DA25" s="491"/>
      <c r="DB25" s="491"/>
      <c r="DC25" s="491"/>
      <c r="DD25" s="491"/>
      <c r="DE25" s="492"/>
    </row>
    <row r="26" spans="3:109" ht="44.25" customHeight="1">
      <c r="C26" s="487"/>
      <c r="D26" s="488"/>
      <c r="E26" s="488"/>
      <c r="F26" s="488"/>
      <c r="G26" s="488"/>
      <c r="H26" s="489"/>
      <c r="I26" s="18"/>
      <c r="J26" s="500" t="s">
        <v>554</v>
      </c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00"/>
      <c r="BC26" s="500"/>
      <c r="BD26" s="500"/>
      <c r="BE26" s="500"/>
      <c r="BF26" s="500"/>
      <c r="BG26" s="500"/>
      <c r="BH26" s="500"/>
      <c r="BI26" s="500"/>
      <c r="BJ26" s="500"/>
      <c r="BK26" s="500"/>
      <c r="BL26" s="500"/>
      <c r="BM26" s="500"/>
      <c r="BN26" s="500"/>
      <c r="BO26" s="500"/>
      <c r="BP26" s="500"/>
      <c r="BQ26" s="500"/>
      <c r="BR26" s="500"/>
      <c r="BS26" s="501"/>
      <c r="BT26" s="260"/>
      <c r="BU26" s="261"/>
      <c r="BV26" s="484">
        <f>SUM(BV27:BV31)</f>
        <v>1502.3000000000002</v>
      </c>
      <c r="BW26" s="491"/>
      <c r="BX26" s="491"/>
      <c r="BY26" s="491"/>
      <c r="BZ26" s="491"/>
      <c r="CA26" s="491"/>
      <c r="CB26" s="491"/>
      <c r="CC26" s="491"/>
      <c r="CD26" s="491"/>
      <c r="CE26" s="491"/>
      <c r="CF26" s="491"/>
      <c r="CG26" s="491"/>
      <c r="CH26" s="491"/>
      <c r="CI26" s="491"/>
      <c r="CJ26" s="491"/>
      <c r="CK26" s="491"/>
      <c r="CL26" s="491"/>
      <c r="CM26" s="492"/>
      <c r="CN26" s="484">
        <f>SUM(CN27:CN31)</f>
        <v>1390.5</v>
      </c>
      <c r="CO26" s="491"/>
      <c r="CP26" s="491"/>
      <c r="CQ26" s="491"/>
      <c r="CR26" s="491"/>
      <c r="CS26" s="491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2"/>
    </row>
    <row r="27" spans="3:109" ht="15" customHeight="1">
      <c r="C27" s="487"/>
      <c r="D27" s="488"/>
      <c r="E27" s="488"/>
      <c r="F27" s="488"/>
      <c r="G27" s="488"/>
      <c r="H27" s="489"/>
      <c r="I27" s="18"/>
      <c r="J27" s="498" t="s">
        <v>555</v>
      </c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498"/>
      <c r="BE27" s="498"/>
      <c r="BF27" s="498"/>
      <c r="BG27" s="498"/>
      <c r="BH27" s="498"/>
      <c r="BI27" s="498"/>
      <c r="BJ27" s="498"/>
      <c r="BK27" s="498"/>
      <c r="BL27" s="498"/>
      <c r="BM27" s="498"/>
      <c r="BN27" s="498"/>
      <c r="BO27" s="498"/>
      <c r="BP27" s="498"/>
      <c r="BQ27" s="498"/>
      <c r="BR27" s="498"/>
      <c r="BS27" s="499"/>
      <c r="BT27" s="262"/>
      <c r="BU27" s="263"/>
      <c r="BV27" s="484">
        <f>'5.3'!BF16</f>
        <v>1484.9</v>
      </c>
      <c r="BW27" s="491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1"/>
      <c r="CM27" s="492"/>
      <c r="CN27" s="484">
        <f>'5.3'!CH16</f>
        <v>1373.1</v>
      </c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1"/>
      <c r="DB27" s="491"/>
      <c r="DC27" s="491"/>
      <c r="DD27" s="491"/>
      <c r="DE27" s="492"/>
    </row>
    <row r="28" spans="3:109" ht="15" customHeight="1">
      <c r="C28" s="487"/>
      <c r="D28" s="488"/>
      <c r="E28" s="488"/>
      <c r="F28" s="488"/>
      <c r="G28" s="488"/>
      <c r="H28" s="489"/>
      <c r="I28" s="18"/>
      <c r="J28" s="498" t="s">
        <v>556</v>
      </c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498"/>
      <c r="AY28" s="498"/>
      <c r="AZ28" s="498"/>
      <c r="BA28" s="498"/>
      <c r="BB28" s="498"/>
      <c r="BC28" s="498"/>
      <c r="BD28" s="498"/>
      <c r="BE28" s="498"/>
      <c r="BF28" s="498"/>
      <c r="BG28" s="498"/>
      <c r="BH28" s="498"/>
      <c r="BI28" s="498"/>
      <c r="BJ28" s="498"/>
      <c r="BK28" s="498"/>
      <c r="BL28" s="498"/>
      <c r="BM28" s="498"/>
      <c r="BN28" s="498"/>
      <c r="BO28" s="498"/>
      <c r="BP28" s="498"/>
      <c r="BQ28" s="498"/>
      <c r="BR28" s="498"/>
      <c r="BS28" s="499"/>
      <c r="BT28" s="262"/>
      <c r="BU28" s="263"/>
      <c r="BV28" s="484">
        <f>'5.3'!BF15</f>
        <v>17.4</v>
      </c>
      <c r="BW28" s="491"/>
      <c r="BX28" s="491"/>
      <c r="BY28" s="491"/>
      <c r="BZ28" s="491"/>
      <c r="CA28" s="491"/>
      <c r="CB28" s="491"/>
      <c r="CC28" s="491"/>
      <c r="CD28" s="491"/>
      <c r="CE28" s="491"/>
      <c r="CF28" s="491"/>
      <c r="CG28" s="491"/>
      <c r="CH28" s="491"/>
      <c r="CI28" s="491"/>
      <c r="CJ28" s="491"/>
      <c r="CK28" s="491"/>
      <c r="CL28" s="491"/>
      <c r="CM28" s="492"/>
      <c r="CN28" s="484">
        <f>'5.3'!CH15</f>
        <v>17.4</v>
      </c>
      <c r="CO28" s="491"/>
      <c r="CP28" s="491"/>
      <c r="CQ28" s="491"/>
      <c r="CR28" s="491"/>
      <c r="CS28" s="491"/>
      <c r="CT28" s="491"/>
      <c r="CU28" s="491"/>
      <c r="CV28" s="491"/>
      <c r="CW28" s="491"/>
      <c r="CX28" s="491"/>
      <c r="CY28" s="491"/>
      <c r="CZ28" s="491"/>
      <c r="DA28" s="491"/>
      <c r="DB28" s="491"/>
      <c r="DC28" s="491"/>
      <c r="DD28" s="491"/>
      <c r="DE28" s="492"/>
    </row>
    <row r="29" spans="3:109" ht="15" customHeight="1">
      <c r="C29" s="487"/>
      <c r="D29" s="488"/>
      <c r="E29" s="488"/>
      <c r="F29" s="488"/>
      <c r="G29" s="488"/>
      <c r="H29" s="489"/>
      <c r="I29" s="18"/>
      <c r="J29" s="498" t="s">
        <v>557</v>
      </c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498"/>
      <c r="BC29" s="498"/>
      <c r="BD29" s="498"/>
      <c r="BE29" s="498"/>
      <c r="BF29" s="498"/>
      <c r="BG29" s="498"/>
      <c r="BH29" s="498"/>
      <c r="BI29" s="498"/>
      <c r="BJ29" s="498"/>
      <c r="BK29" s="498"/>
      <c r="BL29" s="498"/>
      <c r="BM29" s="498"/>
      <c r="BN29" s="498"/>
      <c r="BO29" s="498"/>
      <c r="BP29" s="498"/>
      <c r="BQ29" s="498"/>
      <c r="BR29" s="498"/>
      <c r="BS29" s="499"/>
      <c r="BT29" s="262"/>
      <c r="BU29" s="263"/>
      <c r="BV29" s="484"/>
      <c r="BW29" s="491"/>
      <c r="BX29" s="491"/>
      <c r="BY29" s="491"/>
      <c r="BZ29" s="491"/>
      <c r="CA29" s="491"/>
      <c r="CB29" s="491"/>
      <c r="CC29" s="491"/>
      <c r="CD29" s="491"/>
      <c r="CE29" s="491"/>
      <c r="CF29" s="491"/>
      <c r="CG29" s="491"/>
      <c r="CH29" s="491"/>
      <c r="CI29" s="491"/>
      <c r="CJ29" s="491"/>
      <c r="CK29" s="491"/>
      <c r="CL29" s="491"/>
      <c r="CM29" s="492"/>
      <c r="CN29" s="484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492"/>
    </row>
    <row r="30" spans="3:109" ht="15" customHeight="1">
      <c r="C30" s="487"/>
      <c r="D30" s="488"/>
      <c r="E30" s="488"/>
      <c r="F30" s="488"/>
      <c r="G30" s="488"/>
      <c r="H30" s="489"/>
      <c r="I30" s="18"/>
      <c r="J30" s="498" t="s">
        <v>558</v>
      </c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498"/>
      <c r="AX30" s="498"/>
      <c r="AY30" s="498"/>
      <c r="AZ30" s="498"/>
      <c r="BA30" s="498"/>
      <c r="BB30" s="498"/>
      <c r="BC30" s="498"/>
      <c r="BD30" s="498"/>
      <c r="BE30" s="498"/>
      <c r="BF30" s="498"/>
      <c r="BG30" s="498"/>
      <c r="BH30" s="498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9"/>
      <c r="BT30" s="262"/>
      <c r="BU30" s="263"/>
      <c r="BV30" s="484"/>
      <c r="BW30" s="491"/>
      <c r="BX30" s="491"/>
      <c r="BY30" s="491"/>
      <c r="BZ30" s="491"/>
      <c r="CA30" s="491"/>
      <c r="CB30" s="491"/>
      <c r="CC30" s="491"/>
      <c r="CD30" s="491"/>
      <c r="CE30" s="491"/>
      <c r="CF30" s="491"/>
      <c r="CG30" s="491"/>
      <c r="CH30" s="491"/>
      <c r="CI30" s="491"/>
      <c r="CJ30" s="491"/>
      <c r="CK30" s="491"/>
      <c r="CL30" s="491"/>
      <c r="CM30" s="492"/>
      <c r="CN30" s="484"/>
      <c r="CO30" s="491"/>
      <c r="CP30" s="491"/>
      <c r="CQ30" s="491"/>
      <c r="CR30" s="491"/>
      <c r="CS30" s="491"/>
      <c r="CT30" s="491"/>
      <c r="CU30" s="491"/>
      <c r="CV30" s="491"/>
      <c r="CW30" s="491"/>
      <c r="CX30" s="491"/>
      <c r="CY30" s="491"/>
      <c r="CZ30" s="491"/>
      <c r="DA30" s="491"/>
      <c r="DB30" s="491"/>
      <c r="DC30" s="491"/>
      <c r="DD30" s="491"/>
      <c r="DE30" s="492"/>
    </row>
    <row r="31" spans="3:109" ht="15" customHeight="1">
      <c r="C31" s="487"/>
      <c r="D31" s="488"/>
      <c r="E31" s="488"/>
      <c r="F31" s="488"/>
      <c r="G31" s="488"/>
      <c r="H31" s="489"/>
      <c r="I31" s="18"/>
      <c r="J31" s="498" t="s">
        <v>559</v>
      </c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9"/>
      <c r="BT31" s="262"/>
      <c r="BU31" s="263"/>
      <c r="BV31" s="484"/>
      <c r="BW31" s="491"/>
      <c r="BX31" s="491"/>
      <c r="BY31" s="491"/>
      <c r="BZ31" s="491"/>
      <c r="CA31" s="491"/>
      <c r="CB31" s="491"/>
      <c r="CC31" s="491"/>
      <c r="CD31" s="491"/>
      <c r="CE31" s="491"/>
      <c r="CF31" s="491"/>
      <c r="CG31" s="491"/>
      <c r="CH31" s="491"/>
      <c r="CI31" s="491"/>
      <c r="CJ31" s="491"/>
      <c r="CK31" s="491"/>
      <c r="CL31" s="491"/>
      <c r="CM31" s="492"/>
      <c r="CN31" s="484"/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492"/>
    </row>
    <row r="32" spans="3:109" ht="19.5" customHeight="1">
      <c r="C32" s="487" t="s">
        <v>560</v>
      </c>
      <c r="D32" s="488"/>
      <c r="E32" s="488"/>
      <c r="F32" s="488"/>
      <c r="G32" s="488"/>
      <c r="H32" s="489"/>
      <c r="I32" s="18"/>
      <c r="J32" s="493" t="s">
        <v>561</v>
      </c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4"/>
      <c r="BT32" s="264"/>
      <c r="BU32" s="261"/>
      <c r="BV32" s="484"/>
      <c r="BW32" s="491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1"/>
      <c r="CI32" s="491"/>
      <c r="CJ32" s="491"/>
      <c r="CK32" s="491"/>
      <c r="CL32" s="491"/>
      <c r="CM32" s="492"/>
      <c r="CN32" s="484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492"/>
    </row>
    <row r="33" spans="3:109" ht="38.25" customHeight="1">
      <c r="C33" s="487"/>
      <c r="D33" s="488"/>
      <c r="E33" s="488"/>
      <c r="F33" s="488"/>
      <c r="G33" s="488"/>
      <c r="H33" s="489"/>
      <c r="I33" s="18"/>
      <c r="J33" s="367" t="s">
        <v>562</v>
      </c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490"/>
      <c r="BT33" s="258"/>
      <c r="BU33" s="259"/>
      <c r="BV33" s="484"/>
      <c r="BW33" s="491"/>
      <c r="BX33" s="491"/>
      <c r="BY33" s="491"/>
      <c r="BZ33" s="491"/>
      <c r="CA33" s="491"/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2"/>
      <c r="CN33" s="484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1"/>
      <c r="DB33" s="491"/>
      <c r="DC33" s="491"/>
      <c r="DD33" s="491"/>
      <c r="DE33" s="492"/>
    </row>
    <row r="34" spans="3:109" ht="15" customHeight="1">
      <c r="C34" s="487"/>
      <c r="D34" s="488"/>
      <c r="E34" s="488"/>
      <c r="F34" s="488"/>
      <c r="G34" s="488"/>
      <c r="H34" s="489"/>
      <c r="I34" s="18"/>
      <c r="J34" s="367" t="s">
        <v>563</v>
      </c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490"/>
      <c r="BT34" s="258"/>
      <c r="BU34" s="259"/>
      <c r="BV34" s="484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2"/>
      <c r="CN34" s="484"/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2"/>
    </row>
    <row r="35" spans="3:109" ht="46.5" customHeight="1">
      <c r="C35" s="487"/>
      <c r="D35" s="488"/>
      <c r="E35" s="488"/>
      <c r="F35" s="488"/>
      <c r="G35" s="488"/>
      <c r="H35" s="489"/>
      <c r="I35" s="18"/>
      <c r="J35" s="367" t="s">
        <v>564</v>
      </c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490"/>
      <c r="BT35" s="258"/>
      <c r="BU35" s="259"/>
      <c r="BV35" s="484"/>
      <c r="BW35" s="491"/>
      <c r="BX35" s="491"/>
      <c r="BY35" s="491"/>
      <c r="BZ35" s="491"/>
      <c r="CA35" s="491"/>
      <c r="CB35" s="491"/>
      <c r="CC35" s="491"/>
      <c r="CD35" s="491"/>
      <c r="CE35" s="491"/>
      <c r="CF35" s="491"/>
      <c r="CG35" s="491"/>
      <c r="CH35" s="491"/>
      <c r="CI35" s="491"/>
      <c r="CJ35" s="491"/>
      <c r="CK35" s="491"/>
      <c r="CL35" s="491"/>
      <c r="CM35" s="492"/>
      <c r="CN35" s="484"/>
      <c r="CO35" s="491"/>
      <c r="CP35" s="491"/>
      <c r="CQ35" s="491"/>
      <c r="CR35" s="491"/>
      <c r="CS35" s="491"/>
      <c r="CT35" s="491"/>
      <c r="CU35" s="491"/>
      <c r="CV35" s="491"/>
      <c r="CW35" s="491"/>
      <c r="CX35" s="491"/>
      <c r="CY35" s="491"/>
      <c r="CZ35" s="491"/>
      <c r="DA35" s="491"/>
      <c r="DB35" s="491"/>
      <c r="DC35" s="491"/>
      <c r="DD35" s="491"/>
      <c r="DE35" s="492"/>
    </row>
    <row r="36" spans="3:109" ht="15" customHeight="1">
      <c r="C36" s="487"/>
      <c r="D36" s="488"/>
      <c r="E36" s="488"/>
      <c r="F36" s="488"/>
      <c r="G36" s="488"/>
      <c r="H36" s="489"/>
      <c r="I36" s="18"/>
      <c r="J36" s="500" t="s">
        <v>565</v>
      </c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1"/>
      <c r="BT36" s="260"/>
      <c r="BU36" s="261"/>
      <c r="BV36" s="484"/>
      <c r="BW36" s="491"/>
      <c r="BX36" s="491"/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1"/>
      <c r="CJ36" s="491"/>
      <c r="CK36" s="491"/>
      <c r="CL36" s="491"/>
      <c r="CM36" s="492"/>
      <c r="CN36" s="484"/>
      <c r="CO36" s="491"/>
      <c r="CP36" s="491"/>
      <c r="CQ36" s="491"/>
      <c r="CR36" s="491"/>
      <c r="CS36" s="491"/>
      <c r="CT36" s="491"/>
      <c r="CU36" s="491"/>
      <c r="CV36" s="491"/>
      <c r="CW36" s="491"/>
      <c r="CX36" s="491"/>
      <c r="CY36" s="491"/>
      <c r="CZ36" s="491"/>
      <c r="DA36" s="491"/>
      <c r="DB36" s="491"/>
      <c r="DC36" s="491"/>
      <c r="DD36" s="491"/>
      <c r="DE36" s="492"/>
    </row>
    <row r="37" spans="3:109" ht="15" customHeight="1">
      <c r="C37" s="487"/>
      <c r="D37" s="488"/>
      <c r="E37" s="488"/>
      <c r="F37" s="488"/>
      <c r="G37" s="488"/>
      <c r="H37" s="489"/>
      <c r="I37" s="18"/>
      <c r="J37" s="498" t="s">
        <v>566</v>
      </c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  <c r="BS37" s="499"/>
      <c r="BT37" s="262"/>
      <c r="BU37" s="263"/>
      <c r="BV37" s="484"/>
      <c r="BW37" s="491"/>
      <c r="BX37" s="491"/>
      <c r="BY37" s="491"/>
      <c r="BZ37" s="491"/>
      <c r="CA37" s="491"/>
      <c r="CB37" s="491"/>
      <c r="CC37" s="491"/>
      <c r="CD37" s="491"/>
      <c r="CE37" s="491"/>
      <c r="CF37" s="491"/>
      <c r="CG37" s="491"/>
      <c r="CH37" s="491"/>
      <c r="CI37" s="491"/>
      <c r="CJ37" s="491"/>
      <c r="CK37" s="491"/>
      <c r="CL37" s="491"/>
      <c r="CM37" s="492"/>
      <c r="CN37" s="484"/>
      <c r="CO37" s="491"/>
      <c r="CP37" s="491"/>
      <c r="CQ37" s="491"/>
      <c r="CR37" s="491"/>
      <c r="CS37" s="491"/>
      <c r="CT37" s="491"/>
      <c r="CU37" s="491"/>
      <c r="CV37" s="491"/>
      <c r="CW37" s="491"/>
      <c r="CX37" s="491"/>
      <c r="CY37" s="491"/>
      <c r="CZ37" s="491"/>
      <c r="DA37" s="491"/>
      <c r="DB37" s="491"/>
      <c r="DC37" s="491"/>
      <c r="DD37" s="491"/>
      <c r="DE37" s="492"/>
    </row>
    <row r="38" spans="3:109" ht="15" customHeight="1">
      <c r="C38" s="487"/>
      <c r="D38" s="488"/>
      <c r="E38" s="488"/>
      <c r="F38" s="488"/>
      <c r="G38" s="488"/>
      <c r="H38" s="489"/>
      <c r="I38" s="18"/>
      <c r="J38" s="498" t="s">
        <v>567</v>
      </c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498"/>
      <c r="BA38" s="498"/>
      <c r="BB38" s="498"/>
      <c r="BC38" s="498"/>
      <c r="BD38" s="498"/>
      <c r="BE38" s="498"/>
      <c r="BF38" s="498"/>
      <c r="BG38" s="498"/>
      <c r="BH38" s="498"/>
      <c r="BI38" s="498"/>
      <c r="BJ38" s="498"/>
      <c r="BK38" s="498"/>
      <c r="BL38" s="498"/>
      <c r="BM38" s="498"/>
      <c r="BN38" s="498"/>
      <c r="BO38" s="498"/>
      <c r="BP38" s="498"/>
      <c r="BQ38" s="498"/>
      <c r="BR38" s="498"/>
      <c r="BS38" s="499"/>
      <c r="BT38" s="262"/>
      <c r="BU38" s="263"/>
      <c r="BV38" s="484"/>
      <c r="BW38" s="491"/>
      <c r="BX38" s="491"/>
      <c r="BY38" s="491"/>
      <c r="BZ38" s="491"/>
      <c r="CA38" s="491"/>
      <c r="CB38" s="491"/>
      <c r="CC38" s="491"/>
      <c r="CD38" s="491"/>
      <c r="CE38" s="491"/>
      <c r="CF38" s="491"/>
      <c r="CG38" s="491"/>
      <c r="CH38" s="491"/>
      <c r="CI38" s="491"/>
      <c r="CJ38" s="491"/>
      <c r="CK38" s="491"/>
      <c r="CL38" s="491"/>
      <c r="CM38" s="492"/>
      <c r="CN38" s="484"/>
      <c r="CO38" s="491"/>
      <c r="CP38" s="491"/>
      <c r="CQ38" s="491"/>
      <c r="CR38" s="491"/>
      <c r="CS38" s="491"/>
      <c r="CT38" s="491"/>
      <c r="CU38" s="491"/>
      <c r="CV38" s="491"/>
      <c r="CW38" s="491"/>
      <c r="CX38" s="491"/>
      <c r="CY38" s="491"/>
      <c r="CZ38" s="491"/>
      <c r="DA38" s="491"/>
      <c r="DB38" s="491"/>
      <c r="DC38" s="491"/>
      <c r="DD38" s="491"/>
      <c r="DE38" s="492"/>
    </row>
    <row r="39" spans="3:109" ht="32.25" customHeight="1">
      <c r="C39" s="487" t="s">
        <v>568</v>
      </c>
      <c r="D39" s="488"/>
      <c r="E39" s="488"/>
      <c r="F39" s="488"/>
      <c r="G39" s="488"/>
      <c r="H39" s="489"/>
      <c r="I39" s="18"/>
      <c r="J39" s="493" t="s">
        <v>569</v>
      </c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4"/>
      <c r="BT39" s="264"/>
      <c r="BU39" s="261"/>
      <c r="BV39" s="484"/>
      <c r="BW39" s="491"/>
      <c r="BX39" s="491"/>
      <c r="BY39" s="491"/>
      <c r="BZ39" s="491"/>
      <c r="CA39" s="491"/>
      <c r="CB39" s="491"/>
      <c r="CC39" s="491"/>
      <c r="CD39" s="491"/>
      <c r="CE39" s="491"/>
      <c r="CF39" s="491"/>
      <c r="CG39" s="491"/>
      <c r="CH39" s="491"/>
      <c r="CI39" s="491"/>
      <c r="CJ39" s="491"/>
      <c r="CK39" s="491"/>
      <c r="CL39" s="491"/>
      <c r="CM39" s="492"/>
      <c r="CN39" s="484"/>
      <c r="CO39" s="491"/>
      <c r="CP39" s="491"/>
      <c r="CQ39" s="491"/>
      <c r="CR39" s="491"/>
      <c r="CS39" s="491"/>
      <c r="CT39" s="491"/>
      <c r="CU39" s="491"/>
      <c r="CV39" s="491"/>
      <c r="CW39" s="491"/>
      <c r="CX39" s="491"/>
      <c r="CY39" s="491"/>
      <c r="CZ39" s="491"/>
      <c r="DA39" s="491"/>
      <c r="DB39" s="491"/>
      <c r="DC39" s="491"/>
      <c r="DD39" s="491"/>
      <c r="DE39" s="492"/>
    </row>
    <row r="40" spans="3:109" ht="15" customHeight="1">
      <c r="C40" s="487"/>
      <c r="D40" s="488"/>
      <c r="E40" s="488"/>
      <c r="F40" s="488"/>
      <c r="G40" s="488"/>
      <c r="H40" s="489"/>
      <c r="I40" s="18"/>
      <c r="J40" s="367" t="s">
        <v>570</v>
      </c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490"/>
      <c r="BT40" s="258"/>
      <c r="BU40" s="259"/>
      <c r="BV40" s="484"/>
      <c r="BW40" s="491"/>
      <c r="BX40" s="491"/>
      <c r="BY40" s="491"/>
      <c r="BZ40" s="491"/>
      <c r="CA40" s="491"/>
      <c r="CB40" s="491"/>
      <c r="CC40" s="491"/>
      <c r="CD40" s="491"/>
      <c r="CE40" s="491"/>
      <c r="CF40" s="491"/>
      <c r="CG40" s="491"/>
      <c r="CH40" s="491"/>
      <c r="CI40" s="491"/>
      <c r="CJ40" s="491"/>
      <c r="CK40" s="491"/>
      <c r="CL40" s="491"/>
      <c r="CM40" s="492"/>
      <c r="CN40" s="484"/>
      <c r="CO40" s="491"/>
      <c r="CP40" s="491"/>
      <c r="CQ40" s="491"/>
      <c r="CR40" s="491"/>
      <c r="CS40" s="491"/>
      <c r="CT40" s="491"/>
      <c r="CU40" s="491"/>
      <c r="CV40" s="491"/>
      <c r="CW40" s="491"/>
      <c r="CX40" s="491"/>
      <c r="CY40" s="491"/>
      <c r="CZ40" s="491"/>
      <c r="DA40" s="491"/>
      <c r="DB40" s="491"/>
      <c r="DC40" s="491"/>
      <c r="DD40" s="491"/>
      <c r="DE40" s="492"/>
    </row>
    <row r="41" spans="3:109" ht="33.75" customHeight="1">
      <c r="C41" s="487"/>
      <c r="D41" s="488"/>
      <c r="E41" s="488"/>
      <c r="F41" s="488"/>
      <c r="G41" s="488"/>
      <c r="H41" s="489"/>
      <c r="I41" s="18"/>
      <c r="J41" s="367" t="s">
        <v>571</v>
      </c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490"/>
      <c r="BT41" s="258"/>
      <c r="BU41" s="259"/>
      <c r="BV41" s="484"/>
      <c r="BW41" s="491"/>
      <c r="BX41" s="491"/>
      <c r="BY41" s="491"/>
      <c r="BZ41" s="491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2"/>
      <c r="CN41" s="484"/>
      <c r="CO41" s="491"/>
      <c r="CP41" s="491"/>
      <c r="CQ41" s="491"/>
      <c r="CR41" s="491"/>
      <c r="CS41" s="491"/>
      <c r="CT41" s="491"/>
      <c r="CU41" s="491"/>
      <c r="CV41" s="491"/>
      <c r="CW41" s="491"/>
      <c r="CX41" s="491"/>
      <c r="CY41" s="491"/>
      <c r="CZ41" s="491"/>
      <c r="DA41" s="491"/>
      <c r="DB41" s="491"/>
      <c r="DC41" s="491"/>
      <c r="DD41" s="491"/>
      <c r="DE41" s="492"/>
    </row>
    <row r="42" spans="3:109" ht="15" customHeight="1">
      <c r="C42" s="487"/>
      <c r="D42" s="488"/>
      <c r="E42" s="488"/>
      <c r="F42" s="488"/>
      <c r="G42" s="488"/>
      <c r="H42" s="489"/>
      <c r="I42" s="18"/>
      <c r="J42" s="367" t="s">
        <v>572</v>
      </c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490"/>
      <c r="BT42" s="258"/>
      <c r="BU42" s="259"/>
      <c r="BV42" s="484"/>
      <c r="BW42" s="491"/>
      <c r="BX42" s="491"/>
      <c r="BY42" s="491"/>
      <c r="BZ42" s="491"/>
      <c r="CA42" s="491"/>
      <c r="CB42" s="491"/>
      <c r="CC42" s="491"/>
      <c r="CD42" s="491"/>
      <c r="CE42" s="491"/>
      <c r="CF42" s="491"/>
      <c r="CG42" s="491"/>
      <c r="CH42" s="491"/>
      <c r="CI42" s="491"/>
      <c r="CJ42" s="491"/>
      <c r="CK42" s="491"/>
      <c r="CL42" s="491"/>
      <c r="CM42" s="492"/>
      <c r="CN42" s="484"/>
      <c r="CO42" s="491"/>
      <c r="CP42" s="491"/>
      <c r="CQ42" s="491"/>
      <c r="CR42" s="491"/>
      <c r="CS42" s="491"/>
      <c r="CT42" s="491"/>
      <c r="CU42" s="491"/>
      <c r="CV42" s="491"/>
      <c r="CW42" s="491"/>
      <c r="CX42" s="491"/>
      <c r="CY42" s="491"/>
      <c r="CZ42" s="491"/>
      <c r="DA42" s="491"/>
      <c r="DB42" s="491"/>
      <c r="DC42" s="491"/>
      <c r="DD42" s="491"/>
      <c r="DE42" s="492"/>
    </row>
    <row r="43" spans="3:109" ht="15" customHeight="1">
      <c r="C43" s="487"/>
      <c r="D43" s="488"/>
      <c r="E43" s="488"/>
      <c r="F43" s="488"/>
      <c r="G43" s="488"/>
      <c r="H43" s="489"/>
      <c r="I43" s="18"/>
      <c r="J43" s="367" t="s">
        <v>573</v>
      </c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  <c r="BG43" s="367"/>
      <c r="BH43" s="367"/>
      <c r="BI43" s="367"/>
      <c r="BJ43" s="367"/>
      <c r="BK43" s="367"/>
      <c r="BL43" s="367"/>
      <c r="BM43" s="367"/>
      <c r="BN43" s="367"/>
      <c r="BO43" s="367"/>
      <c r="BP43" s="367"/>
      <c r="BQ43" s="367"/>
      <c r="BR43" s="367"/>
      <c r="BS43" s="490"/>
      <c r="BT43" s="258"/>
      <c r="BU43" s="259"/>
      <c r="BV43" s="484"/>
      <c r="BW43" s="491"/>
      <c r="BX43" s="491"/>
      <c r="BY43" s="491"/>
      <c r="BZ43" s="491"/>
      <c r="CA43" s="491"/>
      <c r="CB43" s="491"/>
      <c r="CC43" s="491"/>
      <c r="CD43" s="491"/>
      <c r="CE43" s="491"/>
      <c r="CF43" s="491"/>
      <c r="CG43" s="491"/>
      <c r="CH43" s="491"/>
      <c r="CI43" s="491"/>
      <c r="CJ43" s="491"/>
      <c r="CK43" s="491"/>
      <c r="CL43" s="491"/>
      <c r="CM43" s="492"/>
      <c r="CN43" s="484"/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1"/>
      <c r="DA43" s="491"/>
      <c r="DB43" s="491"/>
      <c r="DC43" s="491"/>
      <c r="DD43" s="491"/>
      <c r="DE43" s="492"/>
    </row>
    <row r="44" spans="3:109" ht="15" customHeight="1">
      <c r="C44" s="487" t="s">
        <v>574</v>
      </c>
      <c r="D44" s="488"/>
      <c r="E44" s="488"/>
      <c r="F44" s="488"/>
      <c r="G44" s="488"/>
      <c r="H44" s="489"/>
      <c r="I44" s="18"/>
      <c r="J44" s="495" t="s">
        <v>254</v>
      </c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495"/>
      <c r="BB44" s="495"/>
      <c r="BC44" s="495"/>
      <c r="BD44" s="495"/>
      <c r="BE44" s="495"/>
      <c r="BF44" s="495"/>
      <c r="BG44" s="495"/>
      <c r="BH44" s="495"/>
      <c r="BI44" s="495"/>
      <c r="BJ44" s="495"/>
      <c r="BK44" s="495"/>
      <c r="BL44" s="495"/>
      <c r="BM44" s="495"/>
      <c r="BN44" s="495"/>
      <c r="BO44" s="495"/>
      <c r="BP44" s="495"/>
      <c r="BQ44" s="495"/>
      <c r="BR44" s="495"/>
      <c r="BS44" s="496"/>
      <c r="BT44" s="261"/>
      <c r="BU44" s="261"/>
      <c r="BV44" s="484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2"/>
      <c r="CN44" s="484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2"/>
    </row>
    <row r="45" spans="3:109" ht="15" customHeight="1">
      <c r="C45" s="253" t="s">
        <v>575</v>
      </c>
      <c r="D45" s="265"/>
      <c r="E45" s="265"/>
      <c r="F45" s="265"/>
      <c r="G45" s="265"/>
      <c r="H45" s="266"/>
      <c r="I45" s="497" t="s">
        <v>576</v>
      </c>
      <c r="J45" s="495"/>
      <c r="K45" s="495"/>
      <c r="L45" s="495"/>
      <c r="M45" s="495"/>
      <c r="N45" s="495"/>
      <c r="O45" s="495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59"/>
      <c r="BT45" s="261"/>
      <c r="BU45" s="261"/>
      <c r="BV45" s="484"/>
      <c r="BW45" s="492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484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2"/>
    </row>
    <row r="46" spans="3:109" ht="15" customHeight="1">
      <c r="C46" s="487" t="s">
        <v>577</v>
      </c>
      <c r="D46" s="488"/>
      <c r="E46" s="488"/>
      <c r="F46" s="488"/>
      <c r="G46" s="488"/>
      <c r="H46" s="489"/>
      <c r="I46" s="18"/>
      <c r="J46" s="495" t="s">
        <v>578</v>
      </c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5"/>
      <c r="AV46" s="495"/>
      <c r="AW46" s="495"/>
      <c r="AX46" s="495"/>
      <c r="AY46" s="495"/>
      <c r="AZ46" s="495"/>
      <c r="BA46" s="495"/>
      <c r="BB46" s="495"/>
      <c r="BC46" s="495"/>
      <c r="BD46" s="495"/>
      <c r="BE46" s="495"/>
      <c r="BF46" s="495"/>
      <c r="BG46" s="495"/>
      <c r="BH46" s="495"/>
      <c r="BI46" s="495"/>
      <c r="BJ46" s="495"/>
      <c r="BK46" s="495"/>
      <c r="BL46" s="495"/>
      <c r="BM46" s="495"/>
      <c r="BN46" s="495"/>
      <c r="BO46" s="495"/>
      <c r="BP46" s="495"/>
      <c r="BQ46" s="495"/>
      <c r="BR46" s="495"/>
      <c r="BS46" s="496"/>
      <c r="BT46" s="261"/>
      <c r="BU46" s="261"/>
      <c r="BV46" s="484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91"/>
      <c r="CH46" s="491"/>
      <c r="CI46" s="491"/>
      <c r="CJ46" s="491"/>
      <c r="CK46" s="491"/>
      <c r="CL46" s="491"/>
      <c r="CM46" s="492"/>
      <c r="CN46" s="484"/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2"/>
    </row>
    <row r="47" spans="3:109" ht="21.75" customHeight="1">
      <c r="C47" s="487" t="s">
        <v>579</v>
      </c>
      <c r="D47" s="488"/>
      <c r="E47" s="488"/>
      <c r="F47" s="488"/>
      <c r="G47" s="488"/>
      <c r="H47" s="489"/>
      <c r="I47" s="18"/>
      <c r="J47" s="493" t="s">
        <v>580</v>
      </c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  <c r="BS47" s="494"/>
      <c r="BT47" s="268"/>
      <c r="BU47" s="261"/>
      <c r="BV47" s="484">
        <f>BV7+BV26</f>
        <v>25525.641792564104</v>
      </c>
      <c r="BW47" s="491"/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2"/>
      <c r="CN47" s="484">
        <f>CN7+CN26</f>
        <v>25146.171115384623</v>
      </c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1"/>
      <c r="DE47" s="492"/>
    </row>
    <row r="48" spans="3:109" ht="15" customHeight="1">
      <c r="C48" s="487" t="s">
        <v>581</v>
      </c>
      <c r="D48" s="488"/>
      <c r="E48" s="488"/>
      <c r="F48" s="488"/>
      <c r="G48" s="488"/>
      <c r="H48" s="489"/>
      <c r="I48" s="18"/>
      <c r="J48" s="367" t="s">
        <v>641</v>
      </c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/>
      <c r="BI48" s="367"/>
      <c r="BJ48" s="367"/>
      <c r="BK48" s="367"/>
      <c r="BL48" s="367"/>
      <c r="BM48" s="367"/>
      <c r="BN48" s="367"/>
      <c r="BO48" s="367"/>
      <c r="BP48" s="367"/>
      <c r="BQ48" s="367"/>
      <c r="BR48" s="367"/>
      <c r="BS48" s="490"/>
      <c r="BT48" s="258"/>
      <c r="BU48" s="259"/>
      <c r="BV48" s="484"/>
      <c r="BW48" s="491"/>
      <c r="BX48" s="491"/>
      <c r="BY48" s="491"/>
      <c r="BZ48" s="491"/>
      <c r="CA48" s="491"/>
      <c r="CB48" s="491"/>
      <c r="CC48" s="491"/>
      <c r="CD48" s="491"/>
      <c r="CE48" s="491"/>
      <c r="CF48" s="491"/>
      <c r="CG48" s="491"/>
      <c r="CH48" s="491"/>
      <c r="CI48" s="491"/>
      <c r="CJ48" s="491"/>
      <c r="CK48" s="491"/>
      <c r="CL48" s="491"/>
      <c r="CM48" s="492"/>
      <c r="CN48" s="484"/>
      <c r="CO48" s="491"/>
      <c r="CP48" s="491"/>
      <c r="CQ48" s="491"/>
      <c r="CR48" s="491"/>
      <c r="CS48" s="491"/>
      <c r="CT48" s="491"/>
      <c r="CU48" s="491"/>
      <c r="CV48" s="491"/>
      <c r="CW48" s="491"/>
      <c r="CX48" s="491"/>
      <c r="CY48" s="491"/>
      <c r="CZ48" s="491"/>
      <c r="DA48" s="491"/>
      <c r="DB48" s="491"/>
      <c r="DC48" s="491"/>
      <c r="DD48" s="491"/>
      <c r="DE48" s="492"/>
    </row>
    <row r="49" spans="3:109" ht="15" customHeight="1">
      <c r="C49" s="487" t="s">
        <v>582</v>
      </c>
      <c r="D49" s="488"/>
      <c r="E49" s="488"/>
      <c r="F49" s="488"/>
      <c r="G49" s="488"/>
      <c r="H49" s="489"/>
      <c r="I49" s="18"/>
      <c r="J49" s="493" t="s">
        <v>642</v>
      </c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  <c r="BS49" s="494"/>
      <c r="BT49" s="268"/>
      <c r="BU49" s="261"/>
      <c r="BV49" s="484"/>
      <c r="BW49" s="491"/>
      <c r="BX49" s="491"/>
      <c r="BY49" s="491"/>
      <c r="BZ49" s="491"/>
      <c r="CA49" s="491"/>
      <c r="CB49" s="491"/>
      <c r="CC49" s="491"/>
      <c r="CD49" s="491"/>
      <c r="CE49" s="491"/>
      <c r="CF49" s="491"/>
      <c r="CG49" s="491"/>
      <c r="CH49" s="491"/>
      <c r="CI49" s="491"/>
      <c r="CJ49" s="491"/>
      <c r="CK49" s="491"/>
      <c r="CL49" s="491"/>
      <c r="CM49" s="492"/>
      <c r="CN49" s="484"/>
      <c r="CO49" s="491"/>
      <c r="CP49" s="491"/>
      <c r="CQ49" s="491"/>
      <c r="CR49" s="491"/>
      <c r="CS49" s="491"/>
      <c r="CT49" s="491"/>
      <c r="CU49" s="491"/>
      <c r="CV49" s="491"/>
      <c r="CW49" s="491"/>
      <c r="CX49" s="491"/>
      <c r="CY49" s="491"/>
      <c r="CZ49" s="491"/>
      <c r="DA49" s="491"/>
      <c r="DB49" s="491"/>
      <c r="DC49" s="491"/>
      <c r="DD49" s="491"/>
      <c r="DE49" s="492"/>
    </row>
    <row r="50" spans="3:109" ht="15" customHeight="1">
      <c r="C50" s="487" t="s">
        <v>583</v>
      </c>
      <c r="D50" s="488"/>
      <c r="E50" s="488"/>
      <c r="F50" s="488"/>
      <c r="G50" s="488"/>
      <c r="H50" s="489"/>
      <c r="I50" s="18"/>
      <c r="J50" s="367" t="s">
        <v>643</v>
      </c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7"/>
      <c r="BQ50" s="367"/>
      <c r="BR50" s="367"/>
      <c r="BS50" s="490"/>
      <c r="BT50" s="258"/>
      <c r="BU50" s="259"/>
      <c r="BV50" s="484"/>
      <c r="BW50" s="491"/>
      <c r="BX50" s="491"/>
      <c r="BY50" s="491"/>
      <c r="BZ50" s="491"/>
      <c r="CA50" s="491"/>
      <c r="CB50" s="491"/>
      <c r="CC50" s="491"/>
      <c r="CD50" s="491"/>
      <c r="CE50" s="491"/>
      <c r="CF50" s="491"/>
      <c r="CG50" s="491"/>
      <c r="CH50" s="491"/>
      <c r="CI50" s="491"/>
      <c r="CJ50" s="491"/>
      <c r="CK50" s="491"/>
      <c r="CL50" s="491"/>
      <c r="CM50" s="492"/>
      <c r="CN50" s="484"/>
      <c r="CO50" s="491"/>
      <c r="CP50" s="491"/>
      <c r="CQ50" s="491"/>
      <c r="CR50" s="491"/>
      <c r="CS50" s="491"/>
      <c r="CT50" s="491"/>
      <c r="CU50" s="491"/>
      <c r="CV50" s="491"/>
      <c r="CW50" s="491"/>
      <c r="CX50" s="491"/>
      <c r="CY50" s="491"/>
      <c r="CZ50" s="491"/>
      <c r="DA50" s="491"/>
      <c r="DB50" s="491"/>
      <c r="DC50" s="491"/>
      <c r="DD50" s="491"/>
      <c r="DE50" s="492"/>
    </row>
    <row r="51" spans="3:109" ht="15" customHeight="1">
      <c r="C51" s="487" t="s">
        <v>584</v>
      </c>
      <c r="D51" s="488"/>
      <c r="E51" s="488"/>
      <c r="F51" s="488"/>
      <c r="G51" s="488"/>
      <c r="H51" s="489"/>
      <c r="I51" s="18"/>
      <c r="J51" s="367" t="s">
        <v>644</v>
      </c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L51" s="367"/>
      <c r="BM51" s="367"/>
      <c r="BN51" s="367"/>
      <c r="BO51" s="367"/>
      <c r="BP51" s="367"/>
      <c r="BQ51" s="367"/>
      <c r="BR51" s="367"/>
      <c r="BS51" s="490"/>
      <c r="BT51" s="258"/>
      <c r="BU51" s="259"/>
      <c r="BV51" s="484"/>
      <c r="BW51" s="491"/>
      <c r="BX51" s="491"/>
      <c r="BY51" s="491"/>
      <c r="BZ51" s="491"/>
      <c r="CA51" s="491"/>
      <c r="CB51" s="491"/>
      <c r="CC51" s="491"/>
      <c r="CD51" s="491"/>
      <c r="CE51" s="491"/>
      <c r="CF51" s="491"/>
      <c r="CG51" s="491"/>
      <c r="CH51" s="491"/>
      <c r="CI51" s="491"/>
      <c r="CJ51" s="491"/>
      <c r="CK51" s="491"/>
      <c r="CL51" s="491"/>
      <c r="CM51" s="492"/>
      <c r="CN51" s="484"/>
      <c r="CO51" s="491"/>
      <c r="CP51" s="491"/>
      <c r="CQ51" s="491"/>
      <c r="CR51" s="491"/>
      <c r="CS51" s="491"/>
      <c r="CT51" s="491"/>
      <c r="CU51" s="491"/>
      <c r="CV51" s="491"/>
      <c r="CW51" s="491"/>
      <c r="CX51" s="491"/>
      <c r="CY51" s="491"/>
      <c r="CZ51" s="491"/>
      <c r="DA51" s="491"/>
      <c r="DB51" s="491"/>
      <c r="DC51" s="491"/>
      <c r="DD51" s="491"/>
      <c r="DE51" s="492"/>
    </row>
    <row r="52" spans="3:107" ht="25.5" customHeight="1">
      <c r="C52" s="24"/>
      <c r="D52" s="24" t="s">
        <v>912</v>
      </c>
      <c r="E52" s="24"/>
      <c r="F52" s="24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  <c r="BK52" s="482"/>
      <c r="BL52" s="482"/>
      <c r="BM52" s="482"/>
      <c r="BN52" s="482"/>
      <c r="BO52" s="482"/>
      <c r="BP52" s="482"/>
      <c r="BQ52" s="482"/>
      <c r="BR52" s="482"/>
      <c r="BS52" s="482"/>
      <c r="BT52" s="482"/>
      <c r="BU52" s="482"/>
      <c r="BV52" s="482"/>
      <c r="BW52" s="482"/>
      <c r="BX52" s="482"/>
      <c r="BY52" s="482"/>
      <c r="BZ52" s="482"/>
      <c r="CA52" s="482"/>
      <c r="CB52" s="482"/>
      <c r="CC52" s="482"/>
      <c r="CD52" s="482"/>
      <c r="CE52" s="482"/>
      <c r="CF52" s="482"/>
      <c r="CG52" s="482"/>
      <c r="CH52" s="482"/>
      <c r="CI52" s="482"/>
      <c r="CJ52" s="482"/>
      <c r="CK52" s="482"/>
      <c r="CL52" s="482"/>
      <c r="CM52" s="482"/>
      <c r="CN52" s="482"/>
      <c r="CO52" s="482"/>
      <c r="CP52" s="482"/>
      <c r="CQ52" s="482"/>
      <c r="CR52" s="482"/>
      <c r="CS52" s="482"/>
      <c r="CT52" s="482"/>
      <c r="CU52" s="482"/>
      <c r="CV52" s="482"/>
      <c r="CW52" s="482"/>
      <c r="CX52" s="482"/>
      <c r="CY52" s="482"/>
      <c r="CZ52" s="482"/>
      <c r="DA52" s="482"/>
      <c r="DB52" s="482"/>
      <c r="DC52" s="482"/>
    </row>
    <row r="53" spans="3:107" ht="42.75" customHeight="1" hidden="1">
      <c r="C53" s="24"/>
      <c r="D53" s="24" t="s">
        <v>914</v>
      </c>
      <c r="E53" s="24"/>
      <c r="F53" s="24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483"/>
      <c r="AJ53" s="483"/>
      <c r="AK53" s="483"/>
      <c r="AL53" s="483"/>
      <c r="AM53" s="483"/>
      <c r="AN53" s="483"/>
      <c r="AO53" s="483"/>
      <c r="AP53" s="483"/>
      <c r="AQ53" s="483"/>
      <c r="AR53" s="483"/>
      <c r="AS53" s="483"/>
      <c r="AT53" s="483"/>
      <c r="AU53" s="483"/>
      <c r="AV53" s="483"/>
      <c r="AW53" s="483"/>
      <c r="AX53" s="483"/>
      <c r="AY53" s="483"/>
      <c r="AZ53" s="483"/>
      <c r="BA53" s="483"/>
      <c r="BB53" s="483"/>
      <c r="BC53" s="483"/>
      <c r="BD53" s="483"/>
      <c r="BE53" s="483"/>
      <c r="BF53" s="483"/>
      <c r="BG53" s="483"/>
      <c r="BH53" s="483"/>
      <c r="BI53" s="483"/>
      <c r="BJ53" s="483"/>
      <c r="BK53" s="483"/>
      <c r="BL53" s="483"/>
      <c r="BM53" s="483"/>
      <c r="BN53" s="483"/>
      <c r="BO53" s="483"/>
      <c r="BP53" s="483"/>
      <c r="BQ53" s="483"/>
      <c r="BR53" s="483"/>
      <c r="BS53" s="483"/>
      <c r="BT53" s="483"/>
      <c r="BU53" s="483"/>
      <c r="BV53" s="483"/>
      <c r="BW53" s="483"/>
      <c r="BX53" s="483"/>
      <c r="BY53" s="483"/>
      <c r="BZ53" s="483"/>
      <c r="CA53" s="483"/>
      <c r="CB53" s="483"/>
      <c r="CC53" s="483"/>
      <c r="CD53" s="483"/>
      <c r="CE53" s="483"/>
      <c r="CF53" s="483"/>
      <c r="CG53" s="483"/>
      <c r="CH53" s="483"/>
      <c r="CI53" s="483"/>
      <c r="CJ53" s="483"/>
      <c r="CK53" s="483"/>
      <c r="CL53" s="483"/>
      <c r="CM53" s="483"/>
      <c r="CN53" s="483"/>
      <c r="CO53" s="483"/>
      <c r="CP53" s="483"/>
      <c r="CQ53" s="483"/>
      <c r="CR53" s="483"/>
      <c r="CS53" s="483"/>
      <c r="CT53" s="483"/>
      <c r="CU53" s="483"/>
      <c r="CV53" s="483"/>
      <c r="CW53" s="483"/>
      <c r="CX53" s="483"/>
      <c r="CY53" s="483"/>
      <c r="CZ53" s="483"/>
      <c r="DA53" s="483"/>
      <c r="DB53" s="483"/>
      <c r="DC53" s="483"/>
    </row>
    <row r="54" spans="3:107" ht="38.25" customHeight="1" hidden="1">
      <c r="C54" s="24"/>
      <c r="D54" s="24" t="s">
        <v>916</v>
      </c>
      <c r="E54" s="24"/>
      <c r="F54" s="24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483"/>
      <c r="AT54" s="483"/>
      <c r="AU54" s="483"/>
      <c r="AV54" s="483"/>
      <c r="AW54" s="483"/>
      <c r="AX54" s="483"/>
      <c r="AY54" s="483"/>
      <c r="AZ54" s="483"/>
      <c r="BA54" s="483"/>
      <c r="BB54" s="483"/>
      <c r="BC54" s="483"/>
      <c r="BD54" s="483"/>
      <c r="BE54" s="483"/>
      <c r="BF54" s="483"/>
      <c r="BG54" s="483"/>
      <c r="BH54" s="483"/>
      <c r="BI54" s="483"/>
      <c r="BJ54" s="483"/>
      <c r="BK54" s="483"/>
      <c r="BL54" s="483"/>
      <c r="BM54" s="483"/>
      <c r="BN54" s="483"/>
      <c r="BO54" s="483"/>
      <c r="BP54" s="483"/>
      <c r="BQ54" s="483"/>
      <c r="BR54" s="483"/>
      <c r="BS54" s="483"/>
      <c r="BT54" s="483"/>
      <c r="BU54" s="483"/>
      <c r="BV54" s="483"/>
      <c r="BW54" s="483"/>
      <c r="BX54" s="483"/>
      <c r="BY54" s="483"/>
      <c r="BZ54" s="483"/>
      <c r="CA54" s="483"/>
      <c r="CB54" s="483"/>
      <c r="CC54" s="483"/>
      <c r="CD54" s="483"/>
      <c r="CE54" s="483"/>
      <c r="CF54" s="483"/>
      <c r="CG54" s="483"/>
      <c r="CH54" s="483"/>
      <c r="CI54" s="483"/>
      <c r="CJ54" s="483"/>
      <c r="CK54" s="483"/>
      <c r="CL54" s="483"/>
      <c r="CM54" s="483"/>
      <c r="CN54" s="483"/>
      <c r="CO54" s="483"/>
      <c r="CP54" s="483"/>
      <c r="CQ54" s="483"/>
      <c r="CR54" s="483"/>
      <c r="CS54" s="483"/>
      <c r="CT54" s="483"/>
      <c r="CU54" s="483"/>
      <c r="CV54" s="483"/>
      <c r="CW54" s="483"/>
      <c r="CX54" s="483"/>
      <c r="CY54" s="483"/>
      <c r="CZ54" s="483"/>
      <c r="DA54" s="483"/>
      <c r="DB54" s="483"/>
      <c r="DC54" s="483"/>
    </row>
    <row r="56" spans="10:92" ht="15.75">
      <c r="J56" s="272" t="s">
        <v>519</v>
      </c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</row>
    <row r="57" spans="10:92" ht="15.75">
      <c r="J57" s="200" t="s">
        <v>959</v>
      </c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 t="s">
        <v>864</v>
      </c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</row>
    <row r="58" spans="10:92" ht="15"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/>
      <c r="CF58" s="273"/>
      <c r="CG58" s="273"/>
      <c r="CH58" s="273"/>
      <c r="CI58" s="273"/>
      <c r="CJ58" s="273"/>
      <c r="CK58" s="273"/>
      <c r="CL58" s="273"/>
      <c r="CM58" s="273"/>
      <c r="CN58" s="273"/>
    </row>
    <row r="59" spans="10:92" ht="15"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</row>
    <row r="60" spans="10:92" ht="15"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</row>
    <row r="61" spans="10:92" ht="15"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</row>
    <row r="62" spans="10:92" ht="15"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</row>
    <row r="63" spans="10:92" ht="15"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</row>
    <row r="64" spans="10:92" ht="15"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</row>
    <row r="65" spans="10:92" ht="15">
      <c r="J65" s="274" t="s">
        <v>848</v>
      </c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</row>
    <row r="66" spans="10:92" ht="15"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</row>
  </sheetData>
  <sheetProtection/>
  <mergeCells count="189">
    <mergeCell ref="C5:H5"/>
    <mergeCell ref="I5:BS5"/>
    <mergeCell ref="BV5:CM5"/>
    <mergeCell ref="CN5:DE5"/>
    <mergeCell ref="C6:H6"/>
    <mergeCell ref="I6:BS6"/>
    <mergeCell ref="BV6:CM6"/>
    <mergeCell ref="CN6:DE6"/>
    <mergeCell ref="C7:H7"/>
    <mergeCell ref="J7:BS7"/>
    <mergeCell ref="BV7:CM7"/>
    <mergeCell ref="CN7:DE7"/>
    <mergeCell ref="C8:H8"/>
    <mergeCell ref="J8:BS8"/>
    <mergeCell ref="BV8:CM8"/>
    <mergeCell ref="CN8:DE8"/>
    <mergeCell ref="C9:H9"/>
    <mergeCell ref="J9:BS9"/>
    <mergeCell ref="BV9:CM9"/>
    <mergeCell ref="CN9:DE9"/>
    <mergeCell ref="C10:H10"/>
    <mergeCell ref="J10:BS10"/>
    <mergeCell ref="BV10:CM10"/>
    <mergeCell ref="CN10:DE10"/>
    <mergeCell ref="C11:H11"/>
    <mergeCell ref="J11:BS11"/>
    <mergeCell ref="BV11:CM11"/>
    <mergeCell ref="CN11:DE11"/>
    <mergeCell ref="C12:H12"/>
    <mergeCell ref="J12:BS12"/>
    <mergeCell ref="BV12:CM12"/>
    <mergeCell ref="CN12:DE12"/>
    <mergeCell ref="C13:H13"/>
    <mergeCell ref="J13:BS13"/>
    <mergeCell ref="BV13:CM13"/>
    <mergeCell ref="CN13:DE13"/>
    <mergeCell ref="C14:H14"/>
    <mergeCell ref="J14:BS14"/>
    <mergeCell ref="BV14:CM14"/>
    <mergeCell ref="CN14:DE14"/>
    <mergeCell ref="C15:H15"/>
    <mergeCell ref="J15:BS15"/>
    <mergeCell ref="BV15:CM15"/>
    <mergeCell ref="CN15:DE15"/>
    <mergeCell ref="C16:H16"/>
    <mergeCell ref="J16:BS16"/>
    <mergeCell ref="BV16:CM16"/>
    <mergeCell ref="CN16:DE16"/>
    <mergeCell ref="C17:H17"/>
    <mergeCell ref="J17:BS17"/>
    <mergeCell ref="BV17:CM17"/>
    <mergeCell ref="CN17:DE17"/>
    <mergeCell ref="C18:H18"/>
    <mergeCell ref="J18:BS18"/>
    <mergeCell ref="BV18:CM18"/>
    <mergeCell ref="CN18:DE18"/>
    <mergeCell ref="C19:H19"/>
    <mergeCell ref="J19:BS19"/>
    <mergeCell ref="BV19:CM19"/>
    <mergeCell ref="CN19:DE19"/>
    <mergeCell ref="C20:H20"/>
    <mergeCell ref="J20:BS20"/>
    <mergeCell ref="BV20:CM20"/>
    <mergeCell ref="CN20:DE20"/>
    <mergeCell ref="C21:H21"/>
    <mergeCell ref="J21:BS21"/>
    <mergeCell ref="BV21:CM21"/>
    <mergeCell ref="CN21:DE21"/>
    <mergeCell ref="C22:H22"/>
    <mergeCell ref="J22:BS22"/>
    <mergeCell ref="BV22:CM22"/>
    <mergeCell ref="CN22:DE22"/>
    <mergeCell ref="C23:H23"/>
    <mergeCell ref="J23:BS23"/>
    <mergeCell ref="BV23:CM23"/>
    <mergeCell ref="CN23:DE23"/>
    <mergeCell ref="C25:H25"/>
    <mergeCell ref="J25:BS25"/>
    <mergeCell ref="BV25:CM25"/>
    <mergeCell ref="CN25:DE25"/>
    <mergeCell ref="C26:H26"/>
    <mergeCell ref="J26:BS26"/>
    <mergeCell ref="BV26:CM26"/>
    <mergeCell ref="CN26:DE26"/>
    <mergeCell ref="C27:H27"/>
    <mergeCell ref="J27:BS27"/>
    <mergeCell ref="BV27:CM27"/>
    <mergeCell ref="CN27:DE27"/>
    <mergeCell ref="C28:H28"/>
    <mergeCell ref="J28:BS28"/>
    <mergeCell ref="BV28:CM28"/>
    <mergeCell ref="CN28:DE28"/>
    <mergeCell ref="C29:H29"/>
    <mergeCell ref="J29:BS29"/>
    <mergeCell ref="BV29:CM29"/>
    <mergeCell ref="CN29:DE29"/>
    <mergeCell ref="C30:H30"/>
    <mergeCell ref="J30:BS30"/>
    <mergeCell ref="BV30:CM30"/>
    <mergeCell ref="CN30:DE30"/>
    <mergeCell ref="C31:H31"/>
    <mergeCell ref="J31:BS31"/>
    <mergeCell ref="BV31:CM31"/>
    <mergeCell ref="CN31:DE31"/>
    <mergeCell ref="C32:H32"/>
    <mergeCell ref="J32:BS32"/>
    <mergeCell ref="BV32:CM32"/>
    <mergeCell ref="CN32:DE32"/>
    <mergeCell ref="C33:H33"/>
    <mergeCell ref="J33:BS33"/>
    <mergeCell ref="BV33:CM33"/>
    <mergeCell ref="CN33:DE33"/>
    <mergeCell ref="C34:H34"/>
    <mergeCell ref="J34:BS34"/>
    <mergeCell ref="BV34:CM34"/>
    <mergeCell ref="CN34:DE34"/>
    <mergeCell ref="C35:H35"/>
    <mergeCell ref="J35:BS35"/>
    <mergeCell ref="BV35:CM35"/>
    <mergeCell ref="CN35:DE35"/>
    <mergeCell ref="C36:H36"/>
    <mergeCell ref="J36:BS36"/>
    <mergeCell ref="BV36:CM36"/>
    <mergeCell ref="CN36:DE36"/>
    <mergeCell ref="C37:H37"/>
    <mergeCell ref="J37:BS37"/>
    <mergeCell ref="BV37:CM37"/>
    <mergeCell ref="CN37:DE37"/>
    <mergeCell ref="C38:H38"/>
    <mergeCell ref="J38:BS38"/>
    <mergeCell ref="BV38:CM38"/>
    <mergeCell ref="CN38:DE38"/>
    <mergeCell ref="C39:H39"/>
    <mergeCell ref="J39:BS39"/>
    <mergeCell ref="BV39:CM39"/>
    <mergeCell ref="CN39:DE39"/>
    <mergeCell ref="C40:H40"/>
    <mergeCell ref="J40:BS40"/>
    <mergeCell ref="BV40:CM40"/>
    <mergeCell ref="CN40:DE40"/>
    <mergeCell ref="C41:H41"/>
    <mergeCell ref="J41:BS41"/>
    <mergeCell ref="BV41:CM41"/>
    <mergeCell ref="CN41:DE41"/>
    <mergeCell ref="C42:H42"/>
    <mergeCell ref="J42:BS42"/>
    <mergeCell ref="BV42:CM42"/>
    <mergeCell ref="CN42:DE42"/>
    <mergeCell ref="C43:H43"/>
    <mergeCell ref="J43:BS43"/>
    <mergeCell ref="BV43:CM43"/>
    <mergeCell ref="CN43:DE43"/>
    <mergeCell ref="C44:H44"/>
    <mergeCell ref="J44:BS44"/>
    <mergeCell ref="BV44:CM44"/>
    <mergeCell ref="CN44:DE44"/>
    <mergeCell ref="I45:O45"/>
    <mergeCell ref="BV45:BW45"/>
    <mergeCell ref="CN45:DE45"/>
    <mergeCell ref="BV49:CM49"/>
    <mergeCell ref="CN49:DE49"/>
    <mergeCell ref="C46:H46"/>
    <mergeCell ref="J46:BS46"/>
    <mergeCell ref="BV46:CM46"/>
    <mergeCell ref="CN46:DE46"/>
    <mergeCell ref="C47:H47"/>
    <mergeCell ref="J47:BS47"/>
    <mergeCell ref="BV47:CM47"/>
    <mergeCell ref="CN47:DE47"/>
    <mergeCell ref="C51:H51"/>
    <mergeCell ref="J51:BS51"/>
    <mergeCell ref="BV51:CM51"/>
    <mergeCell ref="CN51:DE51"/>
    <mergeCell ref="C48:H48"/>
    <mergeCell ref="J48:BS48"/>
    <mergeCell ref="BV48:CM48"/>
    <mergeCell ref="CN48:DE48"/>
    <mergeCell ref="C49:H49"/>
    <mergeCell ref="J49:BS49"/>
    <mergeCell ref="G52:DC52"/>
    <mergeCell ref="G53:DC53"/>
    <mergeCell ref="G54:DC54"/>
    <mergeCell ref="J24:O24"/>
    <mergeCell ref="BV24:BW24"/>
    <mergeCell ref="CN24:DE24"/>
    <mergeCell ref="C50:H50"/>
    <mergeCell ref="J50:BS50"/>
    <mergeCell ref="BV50:CM50"/>
    <mergeCell ref="CN50:DE5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H52"/>
  <sheetViews>
    <sheetView zoomScalePageLayoutView="0" workbookViewId="0" topLeftCell="A10">
      <selection activeCell="BV12" sqref="BV12:CI12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612</v>
      </c>
    </row>
    <row r="2" ht="9.75" customHeight="1"/>
    <row r="3" spans="1:155" ht="18.75">
      <c r="A3" s="347" t="s">
        <v>283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</row>
    <row r="4" s="24" customFormat="1" ht="12.75" customHeight="1">
      <c r="EY4" s="25"/>
    </row>
    <row r="5" spans="1:155" s="123" customFormat="1" ht="29.25" customHeight="1">
      <c r="A5" s="504" t="s">
        <v>822</v>
      </c>
      <c r="B5" s="505"/>
      <c r="C5" s="505"/>
      <c r="D5" s="505"/>
      <c r="E5" s="505"/>
      <c r="F5" s="505"/>
      <c r="G5" s="505"/>
      <c r="H5" s="506"/>
      <c r="I5" s="513" t="s">
        <v>613</v>
      </c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9" t="s">
        <v>614</v>
      </c>
      <c r="AS5" s="520"/>
      <c r="AT5" s="520"/>
      <c r="AU5" s="520"/>
      <c r="AV5" s="520"/>
      <c r="AW5" s="520"/>
      <c r="AX5" s="520"/>
      <c r="AY5" s="520"/>
      <c r="AZ5" s="520"/>
      <c r="BA5" s="520"/>
      <c r="BB5" s="520"/>
      <c r="BC5" s="520"/>
      <c r="BD5" s="520"/>
      <c r="BE5" s="520"/>
      <c r="BF5" s="521"/>
      <c r="BG5" s="528" t="s">
        <v>615</v>
      </c>
      <c r="BH5" s="529"/>
      <c r="BI5" s="529"/>
      <c r="BJ5" s="529"/>
      <c r="BK5" s="529"/>
      <c r="BL5" s="529"/>
      <c r="BM5" s="529"/>
      <c r="BN5" s="529"/>
      <c r="BO5" s="529"/>
      <c r="BP5" s="529"/>
      <c r="BQ5" s="529"/>
      <c r="BR5" s="529"/>
      <c r="BS5" s="529"/>
      <c r="BT5" s="529"/>
      <c r="BU5" s="530"/>
      <c r="BV5" s="537" t="s">
        <v>616</v>
      </c>
      <c r="BW5" s="538"/>
      <c r="BX5" s="538"/>
      <c r="BY5" s="538"/>
      <c r="BZ5" s="538"/>
      <c r="CA5" s="538"/>
      <c r="CB5" s="538"/>
      <c r="CC5" s="538"/>
      <c r="CD5" s="538"/>
      <c r="CE5" s="538"/>
      <c r="CF5" s="538"/>
      <c r="CG5" s="538"/>
      <c r="CH5" s="538"/>
      <c r="CI5" s="538"/>
      <c r="CJ5" s="538"/>
      <c r="CK5" s="538"/>
      <c r="CL5" s="538"/>
      <c r="CM5" s="538"/>
      <c r="CN5" s="538"/>
      <c r="CO5" s="538"/>
      <c r="CP5" s="538"/>
      <c r="CQ5" s="538"/>
      <c r="CR5" s="538"/>
      <c r="CS5" s="538"/>
      <c r="CT5" s="538"/>
      <c r="CU5" s="538"/>
      <c r="CV5" s="538"/>
      <c r="CW5" s="538"/>
      <c r="CX5" s="538"/>
      <c r="CY5" s="538"/>
      <c r="CZ5" s="538"/>
      <c r="DA5" s="538"/>
      <c r="DB5" s="538"/>
      <c r="DC5" s="538"/>
      <c r="DD5" s="538"/>
      <c r="DE5" s="538"/>
      <c r="DF5" s="538"/>
      <c r="DG5" s="538"/>
      <c r="DH5" s="538"/>
      <c r="DI5" s="538"/>
      <c r="DJ5" s="538"/>
      <c r="DK5" s="539"/>
      <c r="DL5" s="537" t="s">
        <v>617</v>
      </c>
      <c r="DM5" s="538"/>
      <c r="DN5" s="538"/>
      <c r="DO5" s="538"/>
      <c r="DP5" s="538"/>
      <c r="DQ5" s="538"/>
      <c r="DR5" s="538"/>
      <c r="DS5" s="538"/>
      <c r="DT5" s="538"/>
      <c r="DU5" s="538"/>
      <c r="DV5" s="538"/>
      <c r="DW5" s="538"/>
      <c r="DX5" s="538"/>
      <c r="DY5" s="538"/>
      <c r="DZ5" s="538"/>
      <c r="EA5" s="538"/>
      <c r="EB5" s="538"/>
      <c r="EC5" s="538"/>
      <c r="ED5" s="538"/>
      <c r="EE5" s="538"/>
      <c r="EF5" s="538"/>
      <c r="EG5" s="538"/>
      <c r="EH5" s="538"/>
      <c r="EI5" s="538"/>
      <c r="EJ5" s="538"/>
      <c r="EK5" s="538"/>
      <c r="EL5" s="538"/>
      <c r="EM5" s="538"/>
      <c r="EN5" s="538"/>
      <c r="EO5" s="538"/>
      <c r="EP5" s="538"/>
      <c r="EQ5" s="538"/>
      <c r="ER5" s="538"/>
      <c r="ES5" s="538"/>
      <c r="ET5" s="538"/>
      <c r="EU5" s="538"/>
      <c r="EV5" s="538"/>
      <c r="EW5" s="538"/>
      <c r="EX5" s="538"/>
      <c r="EY5" s="539"/>
    </row>
    <row r="6" spans="1:155" s="123" customFormat="1" ht="15">
      <c r="A6" s="507"/>
      <c r="B6" s="508"/>
      <c r="C6" s="508"/>
      <c r="D6" s="508"/>
      <c r="E6" s="508"/>
      <c r="F6" s="508"/>
      <c r="G6" s="508"/>
      <c r="H6" s="509"/>
      <c r="I6" s="515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22"/>
      <c r="AS6" s="523"/>
      <c r="AT6" s="523"/>
      <c r="AU6" s="523"/>
      <c r="AV6" s="523"/>
      <c r="AW6" s="523"/>
      <c r="AX6" s="523"/>
      <c r="AY6" s="523"/>
      <c r="AZ6" s="523"/>
      <c r="BA6" s="523"/>
      <c r="BB6" s="523"/>
      <c r="BC6" s="523"/>
      <c r="BD6" s="523"/>
      <c r="BE6" s="523"/>
      <c r="BF6" s="524"/>
      <c r="BG6" s="531"/>
      <c r="BH6" s="532"/>
      <c r="BI6" s="532"/>
      <c r="BJ6" s="532"/>
      <c r="BK6" s="532"/>
      <c r="BL6" s="532"/>
      <c r="BM6" s="532"/>
      <c r="BN6" s="532"/>
      <c r="BO6" s="532"/>
      <c r="BP6" s="532"/>
      <c r="BQ6" s="532"/>
      <c r="BR6" s="532"/>
      <c r="BS6" s="532"/>
      <c r="BT6" s="532"/>
      <c r="BU6" s="533"/>
      <c r="BV6" s="528" t="s">
        <v>618</v>
      </c>
      <c r="BW6" s="529"/>
      <c r="BX6" s="529"/>
      <c r="BY6" s="529"/>
      <c r="BZ6" s="529"/>
      <c r="CA6" s="529"/>
      <c r="CB6" s="529"/>
      <c r="CC6" s="529"/>
      <c r="CD6" s="529"/>
      <c r="CE6" s="529"/>
      <c r="CF6" s="529"/>
      <c r="CG6" s="529"/>
      <c r="CH6" s="529"/>
      <c r="CI6" s="530"/>
      <c r="CJ6" s="541" t="s">
        <v>619</v>
      </c>
      <c r="CK6" s="542"/>
      <c r="CL6" s="542"/>
      <c r="CM6" s="542"/>
      <c r="CN6" s="542"/>
      <c r="CO6" s="542"/>
      <c r="CP6" s="542"/>
      <c r="CQ6" s="542"/>
      <c r="CR6" s="542"/>
      <c r="CS6" s="542"/>
      <c r="CT6" s="542"/>
      <c r="CU6" s="542"/>
      <c r="CV6" s="542"/>
      <c r="CW6" s="542"/>
      <c r="CX6" s="542"/>
      <c r="CY6" s="542"/>
      <c r="CZ6" s="542"/>
      <c r="DA6" s="542"/>
      <c r="DB6" s="542"/>
      <c r="DC6" s="542"/>
      <c r="DD6" s="542"/>
      <c r="DE6" s="542"/>
      <c r="DF6" s="542"/>
      <c r="DG6" s="542"/>
      <c r="DH6" s="542"/>
      <c r="DI6" s="542"/>
      <c r="DJ6" s="542"/>
      <c r="DK6" s="543"/>
      <c r="DL6" s="528" t="s">
        <v>348</v>
      </c>
      <c r="DM6" s="529"/>
      <c r="DN6" s="529"/>
      <c r="DO6" s="529"/>
      <c r="DP6" s="529"/>
      <c r="DQ6" s="529"/>
      <c r="DR6" s="529"/>
      <c r="DS6" s="529"/>
      <c r="DT6" s="529"/>
      <c r="DU6" s="529"/>
      <c r="DV6" s="529"/>
      <c r="DW6" s="529"/>
      <c r="DX6" s="529"/>
      <c r="DY6" s="530"/>
      <c r="DZ6" s="528" t="s">
        <v>329</v>
      </c>
      <c r="EA6" s="529"/>
      <c r="EB6" s="529"/>
      <c r="EC6" s="529"/>
      <c r="ED6" s="529"/>
      <c r="EE6" s="529"/>
      <c r="EF6" s="529"/>
      <c r="EG6" s="529"/>
      <c r="EH6" s="529"/>
      <c r="EI6" s="529"/>
      <c r="EJ6" s="529"/>
      <c r="EK6" s="529"/>
      <c r="EL6" s="530"/>
      <c r="EM6" s="528" t="s">
        <v>884</v>
      </c>
      <c r="EN6" s="529"/>
      <c r="EO6" s="529"/>
      <c r="EP6" s="529"/>
      <c r="EQ6" s="529"/>
      <c r="ER6" s="529"/>
      <c r="ES6" s="529"/>
      <c r="ET6" s="529"/>
      <c r="EU6" s="529"/>
      <c r="EV6" s="529"/>
      <c r="EW6" s="529"/>
      <c r="EX6" s="529"/>
      <c r="EY6" s="530"/>
    </row>
    <row r="7" spans="1:155" s="123" customFormat="1" ht="24.75" customHeight="1">
      <c r="A7" s="507"/>
      <c r="B7" s="508"/>
      <c r="C7" s="508"/>
      <c r="D7" s="508"/>
      <c r="E7" s="508"/>
      <c r="F7" s="508"/>
      <c r="G7" s="508"/>
      <c r="H7" s="509"/>
      <c r="I7" s="515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22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4"/>
      <c r="BG7" s="531"/>
      <c r="BH7" s="532"/>
      <c r="BI7" s="532"/>
      <c r="BJ7" s="532"/>
      <c r="BK7" s="532"/>
      <c r="BL7" s="532"/>
      <c r="BM7" s="532"/>
      <c r="BN7" s="532"/>
      <c r="BO7" s="532"/>
      <c r="BP7" s="532"/>
      <c r="BQ7" s="532"/>
      <c r="BR7" s="532"/>
      <c r="BS7" s="532"/>
      <c r="BT7" s="532"/>
      <c r="BU7" s="533"/>
      <c r="BV7" s="534"/>
      <c r="BW7" s="535"/>
      <c r="BX7" s="535"/>
      <c r="BY7" s="535"/>
      <c r="BZ7" s="535"/>
      <c r="CA7" s="535"/>
      <c r="CB7" s="535"/>
      <c r="CC7" s="535"/>
      <c r="CD7" s="535"/>
      <c r="CE7" s="535"/>
      <c r="CF7" s="535"/>
      <c r="CG7" s="535"/>
      <c r="CH7" s="535"/>
      <c r="CI7" s="536"/>
      <c r="CJ7" s="540" t="s">
        <v>620</v>
      </c>
      <c r="CK7" s="540"/>
      <c r="CL7" s="540"/>
      <c r="CM7" s="540"/>
      <c r="CN7" s="540"/>
      <c r="CO7" s="540"/>
      <c r="CP7" s="540"/>
      <c r="CQ7" s="540"/>
      <c r="CR7" s="540"/>
      <c r="CS7" s="540"/>
      <c r="CT7" s="540"/>
      <c r="CU7" s="540"/>
      <c r="CV7" s="540"/>
      <c r="CW7" s="540"/>
      <c r="CX7" s="540" t="s">
        <v>621</v>
      </c>
      <c r="CY7" s="540"/>
      <c r="CZ7" s="540"/>
      <c r="DA7" s="540"/>
      <c r="DB7" s="540"/>
      <c r="DC7" s="540"/>
      <c r="DD7" s="540"/>
      <c r="DE7" s="540"/>
      <c r="DF7" s="540"/>
      <c r="DG7" s="540"/>
      <c r="DH7" s="540"/>
      <c r="DI7" s="540"/>
      <c r="DJ7" s="540"/>
      <c r="DK7" s="540"/>
      <c r="DL7" s="531"/>
      <c r="DM7" s="532"/>
      <c r="DN7" s="532"/>
      <c r="DO7" s="532"/>
      <c r="DP7" s="532"/>
      <c r="DQ7" s="532"/>
      <c r="DR7" s="532"/>
      <c r="DS7" s="532"/>
      <c r="DT7" s="532"/>
      <c r="DU7" s="532"/>
      <c r="DV7" s="532"/>
      <c r="DW7" s="532"/>
      <c r="DX7" s="532"/>
      <c r="DY7" s="533"/>
      <c r="DZ7" s="531"/>
      <c r="EA7" s="532"/>
      <c r="EB7" s="532"/>
      <c r="EC7" s="532"/>
      <c r="ED7" s="532"/>
      <c r="EE7" s="532"/>
      <c r="EF7" s="532"/>
      <c r="EG7" s="532"/>
      <c r="EH7" s="532"/>
      <c r="EI7" s="532"/>
      <c r="EJ7" s="532"/>
      <c r="EK7" s="532"/>
      <c r="EL7" s="533"/>
      <c r="EM7" s="531"/>
      <c r="EN7" s="532"/>
      <c r="EO7" s="532"/>
      <c r="EP7" s="532"/>
      <c r="EQ7" s="532"/>
      <c r="ER7" s="532"/>
      <c r="ES7" s="532"/>
      <c r="ET7" s="532"/>
      <c r="EU7" s="532"/>
      <c r="EV7" s="532"/>
      <c r="EW7" s="532"/>
      <c r="EX7" s="532"/>
      <c r="EY7" s="533"/>
    </row>
    <row r="8" spans="1:155" s="123" customFormat="1" ht="57" customHeight="1">
      <c r="A8" s="510"/>
      <c r="B8" s="511"/>
      <c r="C8" s="511"/>
      <c r="D8" s="511"/>
      <c r="E8" s="511"/>
      <c r="F8" s="511"/>
      <c r="G8" s="511"/>
      <c r="H8" s="512"/>
      <c r="I8" s="517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25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7"/>
      <c r="BG8" s="534"/>
      <c r="BH8" s="535"/>
      <c r="BI8" s="535"/>
      <c r="BJ8" s="535"/>
      <c r="BK8" s="535"/>
      <c r="BL8" s="535"/>
      <c r="BM8" s="535"/>
      <c r="BN8" s="535"/>
      <c r="BO8" s="535"/>
      <c r="BP8" s="535"/>
      <c r="BQ8" s="535"/>
      <c r="BR8" s="535"/>
      <c r="BS8" s="535"/>
      <c r="BT8" s="535"/>
      <c r="BU8" s="536"/>
      <c r="BV8" s="543" t="s">
        <v>622</v>
      </c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 t="s">
        <v>623</v>
      </c>
      <c r="CK8" s="540"/>
      <c r="CL8" s="540"/>
      <c r="CM8" s="540"/>
      <c r="CN8" s="540"/>
      <c r="CO8" s="540"/>
      <c r="CP8" s="540"/>
      <c r="CQ8" s="540"/>
      <c r="CR8" s="540"/>
      <c r="CS8" s="540"/>
      <c r="CT8" s="540"/>
      <c r="CU8" s="540"/>
      <c r="CV8" s="540"/>
      <c r="CW8" s="540"/>
      <c r="CX8" s="543" t="s">
        <v>622</v>
      </c>
      <c r="CY8" s="540"/>
      <c r="CZ8" s="540"/>
      <c r="DA8" s="540"/>
      <c r="DB8" s="540"/>
      <c r="DC8" s="540"/>
      <c r="DD8" s="540"/>
      <c r="DE8" s="540"/>
      <c r="DF8" s="540"/>
      <c r="DG8" s="540"/>
      <c r="DH8" s="540"/>
      <c r="DI8" s="540"/>
      <c r="DJ8" s="540"/>
      <c r="DK8" s="540"/>
      <c r="DL8" s="534"/>
      <c r="DM8" s="535"/>
      <c r="DN8" s="535"/>
      <c r="DO8" s="535"/>
      <c r="DP8" s="535"/>
      <c r="DQ8" s="535"/>
      <c r="DR8" s="535"/>
      <c r="DS8" s="535"/>
      <c r="DT8" s="535"/>
      <c r="DU8" s="535"/>
      <c r="DV8" s="535"/>
      <c r="DW8" s="535"/>
      <c r="DX8" s="535"/>
      <c r="DY8" s="536"/>
      <c r="DZ8" s="534"/>
      <c r="EA8" s="535"/>
      <c r="EB8" s="535"/>
      <c r="EC8" s="535"/>
      <c r="ED8" s="535"/>
      <c r="EE8" s="535"/>
      <c r="EF8" s="535"/>
      <c r="EG8" s="535"/>
      <c r="EH8" s="535"/>
      <c r="EI8" s="535"/>
      <c r="EJ8" s="535"/>
      <c r="EK8" s="535"/>
      <c r="EL8" s="536"/>
      <c r="EM8" s="534"/>
      <c r="EN8" s="535"/>
      <c r="EO8" s="535"/>
      <c r="EP8" s="535"/>
      <c r="EQ8" s="535"/>
      <c r="ER8" s="535"/>
      <c r="ES8" s="535"/>
      <c r="ET8" s="535"/>
      <c r="EU8" s="535"/>
      <c r="EV8" s="535"/>
      <c r="EW8" s="535"/>
      <c r="EX8" s="535"/>
      <c r="EY8" s="536"/>
    </row>
    <row r="9" spans="1:155" ht="15">
      <c r="A9" s="292">
        <v>1</v>
      </c>
      <c r="B9" s="292"/>
      <c r="C9" s="292"/>
      <c r="D9" s="292"/>
      <c r="E9" s="292"/>
      <c r="F9" s="292"/>
      <c r="G9" s="292"/>
      <c r="H9" s="292"/>
      <c r="I9" s="308">
        <v>2</v>
      </c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25">
        <v>3</v>
      </c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>
        <v>4</v>
      </c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>
        <v>5</v>
      </c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>
        <v>6</v>
      </c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>
        <v>7</v>
      </c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>
        <v>8</v>
      </c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>
        <v>9</v>
      </c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>
        <v>10</v>
      </c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</row>
    <row r="10" spans="1:155" s="24" customFormat="1" ht="15">
      <c r="A10" s="546" t="s">
        <v>990</v>
      </c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7"/>
      <c r="BD10" s="547"/>
      <c r="BE10" s="547"/>
      <c r="BF10" s="547"/>
      <c r="BG10" s="547"/>
      <c r="BH10" s="547"/>
      <c r="BI10" s="547"/>
      <c r="BJ10" s="547"/>
      <c r="BK10" s="547"/>
      <c r="BL10" s="547"/>
      <c r="BM10" s="547"/>
      <c r="BN10" s="547"/>
      <c r="BO10" s="547"/>
      <c r="BP10" s="547"/>
      <c r="BQ10" s="547"/>
      <c r="BR10" s="547"/>
      <c r="BS10" s="547"/>
      <c r="BT10" s="547"/>
      <c r="BU10" s="547"/>
      <c r="BV10" s="547"/>
      <c r="BW10" s="547"/>
      <c r="BX10" s="547"/>
      <c r="BY10" s="547"/>
      <c r="BZ10" s="547"/>
      <c r="CA10" s="547"/>
      <c r="CB10" s="547"/>
      <c r="CC10" s="547"/>
      <c r="CD10" s="547"/>
      <c r="CE10" s="547"/>
      <c r="CF10" s="547"/>
      <c r="CG10" s="547"/>
      <c r="CH10" s="547"/>
      <c r="CI10" s="547"/>
      <c r="CJ10" s="547"/>
      <c r="CK10" s="547"/>
      <c r="CL10" s="547"/>
      <c r="CM10" s="547"/>
      <c r="CN10" s="547"/>
      <c r="CO10" s="547"/>
      <c r="CP10" s="547"/>
      <c r="CQ10" s="547"/>
      <c r="CR10" s="547"/>
      <c r="CS10" s="547"/>
      <c r="CT10" s="547"/>
      <c r="CU10" s="547"/>
      <c r="CV10" s="547"/>
      <c r="CW10" s="547"/>
      <c r="CX10" s="547"/>
      <c r="CY10" s="547"/>
      <c r="CZ10" s="547"/>
      <c r="DA10" s="547"/>
      <c r="DB10" s="547"/>
      <c r="DC10" s="547"/>
      <c r="DD10" s="547"/>
      <c r="DE10" s="547"/>
      <c r="DF10" s="547"/>
      <c r="DG10" s="547"/>
      <c r="DH10" s="547"/>
      <c r="DI10" s="547"/>
      <c r="DJ10" s="547"/>
      <c r="DK10" s="547"/>
      <c r="DL10" s="547"/>
      <c r="DM10" s="547"/>
      <c r="DN10" s="547"/>
      <c r="DO10" s="547"/>
      <c r="DP10" s="547"/>
      <c r="DQ10" s="547"/>
      <c r="DR10" s="547"/>
      <c r="DS10" s="547"/>
      <c r="DT10" s="547"/>
      <c r="DU10" s="547"/>
      <c r="DV10" s="547"/>
      <c r="DW10" s="547"/>
      <c r="DX10" s="547"/>
      <c r="DY10" s="547"/>
      <c r="DZ10" s="547"/>
      <c r="EA10" s="547"/>
      <c r="EB10" s="547"/>
      <c r="EC10" s="547"/>
      <c r="ED10" s="547"/>
      <c r="EE10" s="547"/>
      <c r="EF10" s="547"/>
      <c r="EG10" s="547"/>
      <c r="EH10" s="547"/>
      <c r="EI10" s="547"/>
      <c r="EJ10" s="547"/>
      <c r="EK10" s="547"/>
      <c r="EL10" s="547"/>
      <c r="EM10" s="547"/>
      <c r="EN10" s="547"/>
      <c r="EO10" s="547"/>
      <c r="EP10" s="547"/>
      <c r="EQ10" s="547"/>
      <c r="ER10" s="547"/>
      <c r="ES10" s="547"/>
      <c r="ET10" s="547"/>
      <c r="EU10" s="547"/>
      <c r="EV10" s="547"/>
      <c r="EW10" s="547"/>
      <c r="EX10" s="547"/>
      <c r="EY10" s="548"/>
    </row>
    <row r="11" spans="1:155" s="24" customFormat="1" ht="28.5" customHeight="1">
      <c r="A11" s="402" t="s">
        <v>823</v>
      </c>
      <c r="B11" s="402"/>
      <c r="C11" s="402"/>
      <c r="D11" s="402"/>
      <c r="E11" s="402"/>
      <c r="F11" s="402"/>
      <c r="G11" s="402"/>
      <c r="H11" s="402"/>
      <c r="I11" s="30"/>
      <c r="J11" s="549" t="s">
        <v>624</v>
      </c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4">
        <f>'с2'!S11/1000000</f>
        <v>0.42283733</v>
      </c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5">
        <v>0.7</v>
      </c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>
        <v>0.0055</v>
      </c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421">
        <f>AR11*BV11*1000000</f>
        <v>2325.605315</v>
      </c>
      <c r="DM11" s="421"/>
      <c r="DN11" s="421"/>
      <c r="DO11" s="421"/>
      <c r="DP11" s="421"/>
      <c r="DQ11" s="421"/>
      <c r="DR11" s="421"/>
      <c r="DS11" s="421"/>
      <c r="DT11" s="421"/>
      <c r="DU11" s="421"/>
      <c r="DV11" s="421"/>
      <c r="DW11" s="421"/>
      <c r="DX11" s="421"/>
      <c r="DY11" s="421"/>
      <c r="DZ11" s="545"/>
      <c r="EA11" s="545"/>
      <c r="EB11" s="545"/>
      <c r="EC11" s="545"/>
      <c r="ED11" s="545"/>
      <c r="EE11" s="545"/>
      <c r="EF11" s="545"/>
      <c r="EG11" s="545"/>
      <c r="EH11" s="545"/>
      <c r="EI11" s="545"/>
      <c r="EJ11" s="545"/>
      <c r="EK11" s="545"/>
      <c r="EL11" s="545"/>
      <c r="EM11" s="545"/>
      <c r="EN11" s="545"/>
      <c r="EO11" s="545"/>
      <c r="EP11" s="545"/>
      <c r="EQ11" s="545"/>
      <c r="ER11" s="545"/>
      <c r="ES11" s="545"/>
      <c r="ET11" s="545"/>
      <c r="EU11" s="545"/>
      <c r="EV11" s="545"/>
      <c r="EW11" s="545"/>
      <c r="EX11" s="545"/>
      <c r="EY11" s="545"/>
    </row>
    <row r="12" spans="1:155" s="24" customFormat="1" ht="9" customHeight="1">
      <c r="A12" s="402"/>
      <c r="B12" s="402"/>
      <c r="C12" s="402"/>
      <c r="D12" s="402"/>
      <c r="E12" s="402"/>
      <c r="F12" s="402"/>
      <c r="G12" s="402"/>
      <c r="H12" s="402"/>
      <c r="I12" s="30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5"/>
      <c r="BH12" s="545"/>
      <c r="BI12" s="545"/>
      <c r="BJ12" s="545"/>
      <c r="BK12" s="545"/>
      <c r="BL12" s="545"/>
      <c r="BM12" s="545"/>
      <c r="BN12" s="545"/>
      <c r="BO12" s="545"/>
      <c r="BP12" s="545"/>
      <c r="BQ12" s="545"/>
      <c r="BR12" s="545"/>
      <c r="BS12" s="545"/>
      <c r="BT12" s="545"/>
      <c r="BU12" s="545"/>
      <c r="BV12" s="545"/>
      <c r="BW12" s="545"/>
      <c r="BX12" s="545"/>
      <c r="BY12" s="545"/>
      <c r="BZ12" s="545"/>
      <c r="CA12" s="545"/>
      <c r="CB12" s="545"/>
      <c r="CC12" s="545"/>
      <c r="CD12" s="545"/>
      <c r="CE12" s="545"/>
      <c r="CF12" s="545"/>
      <c r="CG12" s="545"/>
      <c r="CH12" s="545"/>
      <c r="CI12" s="545"/>
      <c r="CJ12" s="545"/>
      <c r="CK12" s="545"/>
      <c r="CL12" s="545"/>
      <c r="CM12" s="545"/>
      <c r="CN12" s="545"/>
      <c r="CO12" s="545"/>
      <c r="CP12" s="545"/>
      <c r="CQ12" s="545"/>
      <c r="CR12" s="545"/>
      <c r="CS12" s="545"/>
      <c r="CT12" s="545"/>
      <c r="CU12" s="545"/>
      <c r="CV12" s="545"/>
      <c r="CW12" s="545"/>
      <c r="CX12" s="545"/>
      <c r="CY12" s="545"/>
      <c r="CZ12" s="545"/>
      <c r="DA12" s="545"/>
      <c r="DB12" s="545"/>
      <c r="DC12" s="545"/>
      <c r="DD12" s="545"/>
      <c r="DE12" s="545"/>
      <c r="DF12" s="545"/>
      <c r="DG12" s="545"/>
      <c r="DH12" s="545"/>
      <c r="DI12" s="545"/>
      <c r="DJ12" s="545"/>
      <c r="DK12" s="545"/>
      <c r="DL12" s="421"/>
      <c r="DM12" s="421"/>
      <c r="DN12" s="421"/>
      <c r="DO12" s="421"/>
      <c r="DP12" s="421"/>
      <c r="DQ12" s="421"/>
      <c r="DR12" s="421"/>
      <c r="DS12" s="421"/>
      <c r="DT12" s="421"/>
      <c r="DU12" s="421"/>
      <c r="DV12" s="421"/>
      <c r="DW12" s="421"/>
      <c r="DX12" s="421"/>
      <c r="DY12" s="421"/>
      <c r="DZ12" s="545"/>
      <c r="EA12" s="545"/>
      <c r="EB12" s="545"/>
      <c r="EC12" s="545"/>
      <c r="ED12" s="545"/>
      <c r="EE12" s="545"/>
      <c r="EF12" s="545"/>
      <c r="EG12" s="545"/>
      <c r="EH12" s="545"/>
      <c r="EI12" s="545"/>
      <c r="EJ12" s="545"/>
      <c r="EK12" s="545"/>
      <c r="EL12" s="545"/>
      <c r="EM12" s="545"/>
      <c r="EN12" s="545"/>
      <c r="EO12" s="545"/>
      <c r="EP12" s="545"/>
      <c r="EQ12" s="545"/>
      <c r="ER12" s="545"/>
      <c r="ES12" s="545"/>
      <c r="ET12" s="545"/>
      <c r="EU12" s="545"/>
      <c r="EV12" s="545"/>
      <c r="EW12" s="545"/>
      <c r="EX12" s="545"/>
      <c r="EY12" s="545"/>
    </row>
    <row r="13" spans="1:155" s="24" customFormat="1" ht="15">
      <c r="A13" s="402" t="s">
        <v>780</v>
      </c>
      <c r="B13" s="402"/>
      <c r="C13" s="402"/>
      <c r="D13" s="402"/>
      <c r="E13" s="402"/>
      <c r="F13" s="402"/>
      <c r="G13" s="402"/>
      <c r="H13" s="402"/>
      <c r="I13" s="30"/>
      <c r="J13" s="549" t="s">
        <v>625</v>
      </c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44" t="s">
        <v>438</v>
      </c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5" t="s">
        <v>438</v>
      </c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  <c r="CN13" s="545"/>
      <c r="CO13" s="545"/>
      <c r="CP13" s="545"/>
      <c r="CQ13" s="545"/>
      <c r="CR13" s="545"/>
      <c r="CS13" s="545"/>
      <c r="CT13" s="545"/>
      <c r="CU13" s="545"/>
      <c r="CV13" s="545"/>
      <c r="CW13" s="545"/>
      <c r="CX13" s="545"/>
      <c r="CY13" s="545"/>
      <c r="CZ13" s="545"/>
      <c r="DA13" s="545"/>
      <c r="DB13" s="545"/>
      <c r="DC13" s="545"/>
      <c r="DD13" s="545"/>
      <c r="DE13" s="545"/>
      <c r="DF13" s="545"/>
      <c r="DG13" s="545"/>
      <c r="DH13" s="545"/>
      <c r="DI13" s="545"/>
      <c r="DJ13" s="545"/>
      <c r="DK13" s="545"/>
      <c r="DL13" s="421"/>
      <c r="DM13" s="421"/>
      <c r="DN13" s="421"/>
      <c r="DO13" s="421"/>
      <c r="DP13" s="421"/>
      <c r="DQ13" s="421"/>
      <c r="DR13" s="421"/>
      <c r="DS13" s="421"/>
      <c r="DT13" s="421"/>
      <c r="DU13" s="421"/>
      <c r="DV13" s="421"/>
      <c r="DW13" s="421"/>
      <c r="DX13" s="421"/>
      <c r="DY13" s="421"/>
      <c r="DZ13" s="545"/>
      <c r="EA13" s="545"/>
      <c r="EB13" s="545"/>
      <c r="EC13" s="545"/>
      <c r="ED13" s="545"/>
      <c r="EE13" s="545"/>
      <c r="EF13" s="545"/>
      <c r="EG13" s="545"/>
      <c r="EH13" s="545"/>
      <c r="EI13" s="545"/>
      <c r="EJ13" s="545"/>
      <c r="EK13" s="545"/>
      <c r="EL13" s="545"/>
      <c r="EM13" s="545"/>
      <c r="EN13" s="545"/>
      <c r="EO13" s="545"/>
      <c r="EP13" s="545"/>
      <c r="EQ13" s="545"/>
      <c r="ER13" s="545"/>
      <c r="ES13" s="545"/>
      <c r="ET13" s="545"/>
      <c r="EU13" s="545"/>
      <c r="EV13" s="545"/>
      <c r="EW13" s="545"/>
      <c r="EX13" s="545"/>
      <c r="EY13" s="545"/>
    </row>
    <row r="14" spans="1:155" s="24" customFormat="1" ht="15" hidden="1">
      <c r="A14" s="402" t="s">
        <v>782</v>
      </c>
      <c r="B14" s="402"/>
      <c r="C14" s="402"/>
      <c r="D14" s="402"/>
      <c r="E14" s="402"/>
      <c r="F14" s="402"/>
      <c r="G14" s="402"/>
      <c r="H14" s="402"/>
      <c r="I14" s="30"/>
      <c r="J14" s="549" t="s">
        <v>626</v>
      </c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9"/>
      <c r="AF14" s="549"/>
      <c r="AG14" s="549"/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  <c r="DB14" s="545"/>
      <c r="DC14" s="545"/>
      <c r="DD14" s="545"/>
      <c r="DE14" s="545"/>
      <c r="DF14" s="545"/>
      <c r="DG14" s="545"/>
      <c r="DH14" s="545"/>
      <c r="DI14" s="545"/>
      <c r="DJ14" s="545"/>
      <c r="DK14" s="545"/>
      <c r="DL14" s="421"/>
      <c r="DM14" s="421"/>
      <c r="DN14" s="421"/>
      <c r="DO14" s="421"/>
      <c r="DP14" s="421"/>
      <c r="DQ14" s="421"/>
      <c r="DR14" s="421"/>
      <c r="DS14" s="421"/>
      <c r="DT14" s="421"/>
      <c r="DU14" s="421"/>
      <c r="DV14" s="421"/>
      <c r="DW14" s="421"/>
      <c r="DX14" s="421"/>
      <c r="DY14" s="421"/>
      <c r="DZ14" s="545"/>
      <c r="EA14" s="545"/>
      <c r="EB14" s="545"/>
      <c r="EC14" s="545"/>
      <c r="ED14" s="545"/>
      <c r="EE14" s="545"/>
      <c r="EF14" s="545"/>
      <c r="EG14" s="545"/>
      <c r="EH14" s="545"/>
      <c r="EI14" s="545"/>
      <c r="EJ14" s="545"/>
      <c r="EK14" s="545"/>
      <c r="EL14" s="545"/>
      <c r="EM14" s="545"/>
      <c r="EN14" s="545"/>
      <c r="EO14" s="545"/>
      <c r="EP14" s="545"/>
      <c r="EQ14" s="545"/>
      <c r="ER14" s="545"/>
      <c r="ES14" s="545"/>
      <c r="ET14" s="545"/>
      <c r="EU14" s="545"/>
      <c r="EV14" s="545"/>
      <c r="EW14" s="545"/>
      <c r="EX14" s="545"/>
      <c r="EY14" s="545"/>
    </row>
    <row r="15" spans="1:155" s="24" customFormat="1" ht="15" hidden="1">
      <c r="A15" s="402" t="s">
        <v>783</v>
      </c>
      <c r="B15" s="402"/>
      <c r="C15" s="402"/>
      <c r="D15" s="402"/>
      <c r="E15" s="402"/>
      <c r="F15" s="402"/>
      <c r="G15" s="402"/>
      <c r="H15" s="402"/>
      <c r="I15" s="30"/>
      <c r="J15" s="549" t="s">
        <v>813</v>
      </c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4"/>
      <c r="BC15" s="544"/>
      <c r="BD15" s="544"/>
      <c r="BE15" s="544"/>
      <c r="BF15" s="544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5"/>
      <c r="CI15" s="545"/>
      <c r="CJ15" s="545"/>
      <c r="CK15" s="545"/>
      <c r="CL15" s="545"/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5"/>
      <c r="CX15" s="545"/>
      <c r="CY15" s="545"/>
      <c r="CZ15" s="545"/>
      <c r="DA15" s="545"/>
      <c r="DB15" s="545"/>
      <c r="DC15" s="545"/>
      <c r="DD15" s="545"/>
      <c r="DE15" s="545"/>
      <c r="DF15" s="545"/>
      <c r="DG15" s="545"/>
      <c r="DH15" s="545"/>
      <c r="DI15" s="545"/>
      <c r="DJ15" s="545"/>
      <c r="DK15" s="545"/>
      <c r="DL15" s="421"/>
      <c r="DM15" s="421"/>
      <c r="DN15" s="421"/>
      <c r="DO15" s="421"/>
      <c r="DP15" s="421"/>
      <c r="DQ15" s="421"/>
      <c r="DR15" s="421"/>
      <c r="DS15" s="421"/>
      <c r="DT15" s="421"/>
      <c r="DU15" s="421"/>
      <c r="DV15" s="421"/>
      <c r="DW15" s="421"/>
      <c r="DX15" s="421"/>
      <c r="DY15" s="421"/>
      <c r="DZ15" s="545"/>
      <c r="EA15" s="545"/>
      <c r="EB15" s="545"/>
      <c r="EC15" s="545"/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545"/>
      <c r="ER15" s="545"/>
      <c r="ES15" s="545"/>
      <c r="ET15" s="545"/>
      <c r="EU15" s="545"/>
      <c r="EV15" s="545"/>
      <c r="EW15" s="545"/>
      <c r="EX15" s="545"/>
      <c r="EY15" s="545"/>
    </row>
    <row r="16" spans="1:155" s="24" customFormat="1" ht="3.75" customHeight="1">
      <c r="A16" s="402" t="s">
        <v>813</v>
      </c>
      <c r="B16" s="402"/>
      <c r="C16" s="402"/>
      <c r="D16" s="402"/>
      <c r="E16" s="402"/>
      <c r="F16" s="402"/>
      <c r="G16" s="402"/>
      <c r="H16" s="402"/>
      <c r="I16" s="30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4"/>
      <c r="AS16" s="544"/>
      <c r="AT16" s="544"/>
      <c r="AU16" s="544"/>
      <c r="AV16" s="544"/>
      <c r="AW16" s="544"/>
      <c r="AX16" s="544"/>
      <c r="AY16" s="544"/>
      <c r="AZ16" s="544"/>
      <c r="BA16" s="544"/>
      <c r="BB16" s="544"/>
      <c r="BC16" s="544"/>
      <c r="BD16" s="544"/>
      <c r="BE16" s="544"/>
      <c r="BF16" s="544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5"/>
      <c r="DB16" s="545"/>
      <c r="DC16" s="545"/>
      <c r="DD16" s="545"/>
      <c r="DE16" s="545"/>
      <c r="DF16" s="545"/>
      <c r="DG16" s="545"/>
      <c r="DH16" s="545"/>
      <c r="DI16" s="545"/>
      <c r="DJ16" s="545"/>
      <c r="DK16" s="545"/>
      <c r="DL16" s="421"/>
      <c r="DM16" s="421"/>
      <c r="DN16" s="421"/>
      <c r="DO16" s="421"/>
      <c r="DP16" s="421"/>
      <c r="DQ16" s="421"/>
      <c r="DR16" s="421"/>
      <c r="DS16" s="421"/>
      <c r="DT16" s="421"/>
      <c r="DU16" s="421"/>
      <c r="DV16" s="421"/>
      <c r="DW16" s="421"/>
      <c r="DX16" s="421"/>
      <c r="DY16" s="421"/>
      <c r="DZ16" s="545"/>
      <c r="EA16" s="545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545"/>
      <c r="EP16" s="545"/>
      <c r="EQ16" s="545"/>
      <c r="ER16" s="545"/>
      <c r="ES16" s="545"/>
      <c r="ET16" s="545"/>
      <c r="EU16" s="545"/>
      <c r="EV16" s="545"/>
      <c r="EW16" s="545"/>
      <c r="EX16" s="545"/>
      <c r="EY16" s="545"/>
    </row>
    <row r="17" spans="1:155" s="24" customFormat="1" ht="15">
      <c r="A17" s="402" t="s">
        <v>788</v>
      </c>
      <c r="B17" s="402"/>
      <c r="C17" s="402"/>
      <c r="D17" s="402"/>
      <c r="E17" s="402"/>
      <c r="F17" s="402"/>
      <c r="G17" s="402"/>
      <c r="H17" s="402"/>
      <c r="I17" s="30"/>
      <c r="J17" s="549" t="s">
        <v>627</v>
      </c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549"/>
      <c r="AR17" s="544">
        <f>AR18</f>
        <v>0.42283733</v>
      </c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5">
        <f>BG18</f>
        <v>0.7</v>
      </c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>
        <f>BV11</f>
        <v>0.0055</v>
      </c>
      <c r="BW17" s="545"/>
      <c r="BX17" s="545"/>
      <c r="BY17" s="545"/>
      <c r="BZ17" s="545"/>
      <c r="CA17" s="545"/>
      <c r="CB17" s="545"/>
      <c r="CC17" s="545"/>
      <c r="CD17" s="545"/>
      <c r="CE17" s="545"/>
      <c r="CF17" s="545"/>
      <c r="CG17" s="545"/>
      <c r="CH17" s="545"/>
      <c r="CI17" s="545"/>
      <c r="CJ17" s="545"/>
      <c r="CK17" s="545"/>
      <c r="CL17" s="545"/>
      <c r="CM17" s="545"/>
      <c r="CN17" s="545"/>
      <c r="CO17" s="545"/>
      <c r="CP17" s="545"/>
      <c r="CQ17" s="545"/>
      <c r="CR17" s="545"/>
      <c r="CS17" s="545"/>
      <c r="CT17" s="545"/>
      <c r="CU17" s="545"/>
      <c r="CV17" s="545"/>
      <c r="CW17" s="545"/>
      <c r="CX17" s="545"/>
      <c r="CY17" s="545"/>
      <c r="CZ17" s="545"/>
      <c r="DA17" s="545"/>
      <c r="DB17" s="545"/>
      <c r="DC17" s="545"/>
      <c r="DD17" s="545"/>
      <c r="DE17" s="545"/>
      <c r="DF17" s="545"/>
      <c r="DG17" s="545"/>
      <c r="DH17" s="545"/>
      <c r="DI17" s="545"/>
      <c r="DJ17" s="545"/>
      <c r="DK17" s="545"/>
      <c r="DL17" s="421">
        <f>DL11</f>
        <v>2325.605315</v>
      </c>
      <c r="DM17" s="421"/>
      <c r="DN17" s="421"/>
      <c r="DO17" s="421"/>
      <c r="DP17" s="421"/>
      <c r="DQ17" s="421"/>
      <c r="DR17" s="421"/>
      <c r="DS17" s="421"/>
      <c r="DT17" s="421"/>
      <c r="DU17" s="421"/>
      <c r="DV17" s="421"/>
      <c r="DW17" s="421"/>
      <c r="DX17" s="421"/>
      <c r="DY17" s="421"/>
      <c r="DZ17" s="545"/>
      <c r="EA17" s="545"/>
      <c r="EB17" s="545"/>
      <c r="EC17" s="545"/>
      <c r="ED17" s="545"/>
      <c r="EE17" s="545"/>
      <c r="EF17" s="545"/>
      <c r="EG17" s="545"/>
      <c r="EH17" s="545"/>
      <c r="EI17" s="545"/>
      <c r="EJ17" s="545"/>
      <c r="EK17" s="545"/>
      <c r="EL17" s="545"/>
      <c r="EM17" s="545"/>
      <c r="EN17" s="545"/>
      <c r="EO17" s="545"/>
      <c r="EP17" s="545"/>
      <c r="EQ17" s="545"/>
      <c r="ER17" s="545"/>
      <c r="ES17" s="545"/>
      <c r="ET17" s="545"/>
      <c r="EU17" s="545"/>
      <c r="EV17" s="545"/>
      <c r="EW17" s="545"/>
      <c r="EX17" s="545"/>
      <c r="EY17" s="545"/>
    </row>
    <row r="18" spans="1:155" s="24" customFormat="1" ht="15">
      <c r="A18" s="402" t="s">
        <v>790</v>
      </c>
      <c r="B18" s="402"/>
      <c r="C18" s="402"/>
      <c r="D18" s="402"/>
      <c r="E18" s="402"/>
      <c r="F18" s="402"/>
      <c r="G18" s="402"/>
      <c r="H18" s="402"/>
      <c r="I18" s="30"/>
      <c r="J18" s="549" t="s">
        <v>859</v>
      </c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4">
        <f>AR11</f>
        <v>0.42283733</v>
      </c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5">
        <v>0.7</v>
      </c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>
        <f>BV17</f>
        <v>0.0055</v>
      </c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545"/>
      <c r="CK18" s="545"/>
      <c r="CL18" s="545"/>
      <c r="CM18" s="545"/>
      <c r="CN18" s="545"/>
      <c r="CO18" s="545"/>
      <c r="CP18" s="545"/>
      <c r="CQ18" s="545"/>
      <c r="CR18" s="545"/>
      <c r="CS18" s="545"/>
      <c r="CT18" s="545"/>
      <c r="CU18" s="545"/>
      <c r="CV18" s="545"/>
      <c r="CW18" s="545"/>
      <c r="CX18" s="545"/>
      <c r="CY18" s="545"/>
      <c r="CZ18" s="545"/>
      <c r="DA18" s="545"/>
      <c r="DB18" s="545"/>
      <c r="DC18" s="545"/>
      <c r="DD18" s="545"/>
      <c r="DE18" s="545"/>
      <c r="DF18" s="545"/>
      <c r="DG18" s="545"/>
      <c r="DH18" s="545"/>
      <c r="DI18" s="545"/>
      <c r="DJ18" s="545"/>
      <c r="DK18" s="545"/>
      <c r="DL18" s="421">
        <f>DL17</f>
        <v>2325.605315</v>
      </c>
      <c r="DM18" s="421"/>
      <c r="DN18" s="421"/>
      <c r="DO18" s="421"/>
      <c r="DP18" s="421"/>
      <c r="DQ18" s="421"/>
      <c r="DR18" s="421"/>
      <c r="DS18" s="421"/>
      <c r="DT18" s="421"/>
      <c r="DU18" s="421"/>
      <c r="DV18" s="421"/>
      <c r="DW18" s="421"/>
      <c r="DX18" s="421"/>
      <c r="DY18" s="421"/>
      <c r="DZ18" s="545"/>
      <c r="EA18" s="545"/>
      <c r="EB18" s="545"/>
      <c r="EC18" s="545"/>
      <c r="ED18" s="545"/>
      <c r="EE18" s="545"/>
      <c r="EF18" s="545"/>
      <c r="EG18" s="545"/>
      <c r="EH18" s="545"/>
      <c r="EI18" s="545"/>
      <c r="EJ18" s="545"/>
      <c r="EK18" s="545"/>
      <c r="EL18" s="545"/>
      <c r="EM18" s="545"/>
      <c r="EN18" s="545"/>
      <c r="EO18" s="545"/>
      <c r="EP18" s="545"/>
      <c r="EQ18" s="545"/>
      <c r="ER18" s="545"/>
      <c r="ES18" s="545"/>
      <c r="ET18" s="545"/>
      <c r="EU18" s="545"/>
      <c r="EV18" s="545"/>
      <c r="EW18" s="545"/>
      <c r="EX18" s="545"/>
      <c r="EY18" s="545"/>
    </row>
    <row r="19" spans="1:155" s="24" customFormat="1" ht="15" hidden="1">
      <c r="A19" s="402" t="s">
        <v>796</v>
      </c>
      <c r="B19" s="402"/>
      <c r="C19" s="402"/>
      <c r="D19" s="402"/>
      <c r="E19" s="402"/>
      <c r="F19" s="402"/>
      <c r="G19" s="402"/>
      <c r="H19" s="402"/>
      <c r="I19" s="30"/>
      <c r="J19" s="549" t="s">
        <v>813</v>
      </c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5"/>
      <c r="BZ19" s="545"/>
      <c r="CA19" s="545"/>
      <c r="CB19" s="545"/>
      <c r="CC19" s="545"/>
      <c r="CD19" s="545"/>
      <c r="CE19" s="545"/>
      <c r="CF19" s="545"/>
      <c r="CG19" s="545"/>
      <c r="CH19" s="545"/>
      <c r="CI19" s="545"/>
      <c r="CJ19" s="545"/>
      <c r="CK19" s="545"/>
      <c r="CL19" s="545"/>
      <c r="CM19" s="545"/>
      <c r="CN19" s="545"/>
      <c r="CO19" s="545"/>
      <c r="CP19" s="545"/>
      <c r="CQ19" s="545"/>
      <c r="CR19" s="545"/>
      <c r="CS19" s="545"/>
      <c r="CT19" s="545"/>
      <c r="CU19" s="545"/>
      <c r="CV19" s="545"/>
      <c r="CW19" s="545"/>
      <c r="CX19" s="545"/>
      <c r="CY19" s="545"/>
      <c r="CZ19" s="545"/>
      <c r="DA19" s="545"/>
      <c r="DB19" s="545"/>
      <c r="DC19" s="545"/>
      <c r="DD19" s="545"/>
      <c r="DE19" s="545"/>
      <c r="DF19" s="545"/>
      <c r="DG19" s="545"/>
      <c r="DH19" s="545"/>
      <c r="DI19" s="545"/>
      <c r="DJ19" s="545"/>
      <c r="DK19" s="545"/>
      <c r="DL19" s="421"/>
      <c r="DM19" s="421"/>
      <c r="DN19" s="421"/>
      <c r="DO19" s="421"/>
      <c r="DP19" s="421"/>
      <c r="DQ19" s="421"/>
      <c r="DR19" s="421"/>
      <c r="DS19" s="421"/>
      <c r="DT19" s="421"/>
      <c r="DU19" s="421"/>
      <c r="DV19" s="421"/>
      <c r="DW19" s="421"/>
      <c r="DX19" s="421"/>
      <c r="DY19" s="421"/>
      <c r="DZ19" s="545"/>
      <c r="EA19" s="545"/>
      <c r="EB19" s="545"/>
      <c r="EC19" s="545"/>
      <c r="ED19" s="545"/>
      <c r="EE19" s="545"/>
      <c r="EF19" s="545"/>
      <c r="EG19" s="545"/>
      <c r="EH19" s="545"/>
      <c r="EI19" s="545"/>
      <c r="EJ19" s="545"/>
      <c r="EK19" s="545"/>
      <c r="EL19" s="545"/>
      <c r="EM19" s="545"/>
      <c r="EN19" s="545"/>
      <c r="EO19" s="545"/>
      <c r="EP19" s="545"/>
      <c r="EQ19" s="545"/>
      <c r="ER19" s="545"/>
      <c r="ES19" s="545"/>
      <c r="ET19" s="545"/>
      <c r="EU19" s="545"/>
      <c r="EV19" s="545"/>
      <c r="EW19" s="545"/>
      <c r="EX19" s="545"/>
      <c r="EY19" s="545"/>
    </row>
    <row r="20" spans="1:155" s="24" customFormat="1" ht="7.5" customHeight="1">
      <c r="A20" s="402"/>
      <c r="B20" s="402"/>
      <c r="C20" s="402"/>
      <c r="D20" s="402"/>
      <c r="E20" s="402"/>
      <c r="F20" s="402"/>
      <c r="G20" s="402"/>
      <c r="H20" s="402"/>
      <c r="I20" s="30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49"/>
      <c r="AF20" s="549"/>
      <c r="AG20" s="549"/>
      <c r="AH20" s="549"/>
      <c r="AI20" s="549"/>
      <c r="AJ20" s="549"/>
      <c r="AK20" s="549"/>
      <c r="AL20" s="549"/>
      <c r="AM20" s="549"/>
      <c r="AN20" s="549"/>
      <c r="AO20" s="549"/>
      <c r="AP20" s="549"/>
      <c r="AQ20" s="549"/>
      <c r="AR20" s="544"/>
      <c r="AS20" s="544"/>
      <c r="AT20" s="544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5"/>
      <c r="CZ20" s="545"/>
      <c r="DA20" s="545"/>
      <c r="DB20" s="545"/>
      <c r="DC20" s="545"/>
      <c r="DD20" s="545"/>
      <c r="DE20" s="545"/>
      <c r="DF20" s="545"/>
      <c r="DG20" s="545"/>
      <c r="DH20" s="545"/>
      <c r="DI20" s="545"/>
      <c r="DJ20" s="545"/>
      <c r="DK20" s="545"/>
      <c r="DL20" s="421"/>
      <c r="DM20" s="421"/>
      <c r="DN20" s="421"/>
      <c r="DO20" s="421"/>
      <c r="DP20" s="421"/>
      <c r="DQ20" s="421"/>
      <c r="DR20" s="421"/>
      <c r="DS20" s="421"/>
      <c r="DT20" s="421"/>
      <c r="DU20" s="421"/>
      <c r="DV20" s="421"/>
      <c r="DW20" s="421"/>
      <c r="DX20" s="421"/>
      <c r="DY20" s="421"/>
      <c r="DZ20" s="545"/>
      <c r="EA20" s="545"/>
      <c r="EB20" s="545"/>
      <c r="EC20" s="545"/>
      <c r="ED20" s="545"/>
      <c r="EE20" s="545"/>
      <c r="EF20" s="545"/>
      <c r="EG20" s="545"/>
      <c r="EH20" s="545"/>
      <c r="EI20" s="545"/>
      <c r="EJ20" s="545"/>
      <c r="EK20" s="545"/>
      <c r="EL20" s="545"/>
      <c r="EM20" s="545"/>
      <c r="EN20" s="545"/>
      <c r="EO20" s="545"/>
      <c r="EP20" s="545"/>
      <c r="EQ20" s="545"/>
      <c r="ER20" s="545"/>
      <c r="ES20" s="545"/>
      <c r="ET20" s="545"/>
      <c r="EU20" s="545"/>
      <c r="EV20" s="545"/>
      <c r="EW20" s="545"/>
      <c r="EX20" s="545"/>
      <c r="EY20" s="545"/>
    </row>
    <row r="21" spans="1:155" s="24" customFormat="1" ht="15">
      <c r="A21" s="402" t="s">
        <v>868</v>
      </c>
      <c r="B21" s="402"/>
      <c r="C21" s="402"/>
      <c r="D21" s="402"/>
      <c r="E21" s="402"/>
      <c r="F21" s="402"/>
      <c r="G21" s="402"/>
      <c r="H21" s="402"/>
      <c r="I21" s="30"/>
      <c r="J21" s="549" t="s">
        <v>628</v>
      </c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4" t="s">
        <v>438</v>
      </c>
      <c r="AS21" s="544"/>
      <c r="AT21" s="544"/>
      <c r="AU21" s="544"/>
      <c r="AV21" s="544"/>
      <c r="AW21" s="544"/>
      <c r="AX21" s="544"/>
      <c r="AY21" s="544"/>
      <c r="AZ21" s="544"/>
      <c r="BA21" s="544"/>
      <c r="BB21" s="544"/>
      <c r="BC21" s="544"/>
      <c r="BD21" s="544"/>
      <c r="BE21" s="544"/>
      <c r="BF21" s="544"/>
      <c r="BG21" s="545" t="s">
        <v>438</v>
      </c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5"/>
      <c r="CP21" s="545"/>
      <c r="CQ21" s="545"/>
      <c r="CR21" s="545"/>
      <c r="CS21" s="545"/>
      <c r="CT21" s="545"/>
      <c r="CU21" s="545"/>
      <c r="CV21" s="545"/>
      <c r="CW21" s="545"/>
      <c r="CX21" s="545"/>
      <c r="CY21" s="545"/>
      <c r="CZ21" s="545"/>
      <c r="DA21" s="545"/>
      <c r="DB21" s="545"/>
      <c r="DC21" s="545"/>
      <c r="DD21" s="545"/>
      <c r="DE21" s="545"/>
      <c r="DF21" s="545"/>
      <c r="DG21" s="545"/>
      <c r="DH21" s="545"/>
      <c r="DI21" s="545"/>
      <c r="DJ21" s="545"/>
      <c r="DK21" s="545"/>
      <c r="DL21" s="421"/>
      <c r="DM21" s="421"/>
      <c r="DN21" s="421"/>
      <c r="DO21" s="421"/>
      <c r="DP21" s="421"/>
      <c r="DQ21" s="421"/>
      <c r="DR21" s="421"/>
      <c r="DS21" s="421"/>
      <c r="DT21" s="421"/>
      <c r="DU21" s="421"/>
      <c r="DV21" s="421"/>
      <c r="DW21" s="421"/>
      <c r="DX21" s="421"/>
      <c r="DY21" s="421"/>
      <c r="DZ21" s="545"/>
      <c r="EA21" s="545"/>
      <c r="EB21" s="545"/>
      <c r="EC21" s="545"/>
      <c r="ED21" s="545"/>
      <c r="EE21" s="545"/>
      <c r="EF21" s="545"/>
      <c r="EG21" s="545"/>
      <c r="EH21" s="545"/>
      <c r="EI21" s="545"/>
      <c r="EJ21" s="545"/>
      <c r="EK21" s="545"/>
      <c r="EL21" s="545"/>
      <c r="EM21" s="545"/>
      <c r="EN21" s="545"/>
      <c r="EO21" s="545"/>
      <c r="EP21" s="545"/>
      <c r="EQ21" s="545"/>
      <c r="ER21" s="545"/>
      <c r="ES21" s="545"/>
      <c r="ET21" s="545"/>
      <c r="EU21" s="545"/>
      <c r="EV21" s="545"/>
      <c r="EW21" s="545"/>
      <c r="EX21" s="545"/>
      <c r="EY21" s="545"/>
    </row>
    <row r="22" spans="1:155" s="24" customFormat="1" ht="15" hidden="1">
      <c r="A22" s="402" t="s">
        <v>803</v>
      </c>
      <c r="B22" s="402"/>
      <c r="C22" s="402"/>
      <c r="D22" s="402"/>
      <c r="E22" s="402"/>
      <c r="F22" s="402"/>
      <c r="G22" s="402"/>
      <c r="H22" s="402"/>
      <c r="I22" s="30"/>
      <c r="J22" s="549" t="s">
        <v>626</v>
      </c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  <c r="BE22" s="544"/>
      <c r="BF22" s="544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45"/>
      <c r="CK22" s="545"/>
      <c r="CL22" s="545"/>
      <c r="CM22" s="545"/>
      <c r="CN22" s="545"/>
      <c r="CO22" s="545"/>
      <c r="CP22" s="545"/>
      <c r="CQ22" s="545"/>
      <c r="CR22" s="545"/>
      <c r="CS22" s="545"/>
      <c r="CT22" s="545"/>
      <c r="CU22" s="545"/>
      <c r="CV22" s="545"/>
      <c r="CW22" s="545"/>
      <c r="CX22" s="545"/>
      <c r="CY22" s="545"/>
      <c r="CZ22" s="545"/>
      <c r="DA22" s="545"/>
      <c r="DB22" s="545"/>
      <c r="DC22" s="545"/>
      <c r="DD22" s="545"/>
      <c r="DE22" s="545"/>
      <c r="DF22" s="545"/>
      <c r="DG22" s="545"/>
      <c r="DH22" s="545"/>
      <c r="DI22" s="545"/>
      <c r="DJ22" s="545"/>
      <c r="DK22" s="545"/>
      <c r="DL22" s="421"/>
      <c r="DM22" s="421"/>
      <c r="DN22" s="421"/>
      <c r="DO22" s="421"/>
      <c r="DP22" s="421"/>
      <c r="DQ22" s="421"/>
      <c r="DR22" s="421"/>
      <c r="DS22" s="421"/>
      <c r="DT22" s="421"/>
      <c r="DU22" s="421"/>
      <c r="DV22" s="421"/>
      <c r="DW22" s="421"/>
      <c r="DX22" s="421"/>
      <c r="DY22" s="421"/>
      <c r="DZ22" s="545"/>
      <c r="EA22" s="545"/>
      <c r="EB22" s="545"/>
      <c r="EC22" s="545"/>
      <c r="ED22" s="545"/>
      <c r="EE22" s="545"/>
      <c r="EF22" s="545"/>
      <c r="EG22" s="545"/>
      <c r="EH22" s="545"/>
      <c r="EI22" s="545"/>
      <c r="EJ22" s="545"/>
      <c r="EK22" s="545"/>
      <c r="EL22" s="545"/>
      <c r="EM22" s="545"/>
      <c r="EN22" s="545"/>
      <c r="EO22" s="545"/>
      <c r="EP22" s="545"/>
      <c r="EQ22" s="545"/>
      <c r="ER22" s="545"/>
      <c r="ES22" s="545"/>
      <c r="ET22" s="545"/>
      <c r="EU22" s="545"/>
      <c r="EV22" s="545"/>
      <c r="EW22" s="545"/>
      <c r="EX22" s="545"/>
      <c r="EY22" s="545"/>
    </row>
    <row r="23" spans="1:155" s="24" customFormat="1" ht="15" hidden="1">
      <c r="A23" s="402" t="s">
        <v>942</v>
      </c>
      <c r="B23" s="402"/>
      <c r="C23" s="402"/>
      <c r="D23" s="402"/>
      <c r="E23" s="402"/>
      <c r="F23" s="402"/>
      <c r="G23" s="402"/>
      <c r="H23" s="402"/>
      <c r="I23" s="30"/>
      <c r="J23" s="549" t="s">
        <v>629</v>
      </c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549"/>
      <c r="AO23" s="549"/>
      <c r="AP23" s="549"/>
      <c r="AQ23" s="549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4"/>
      <c r="BD23" s="544"/>
      <c r="BE23" s="544"/>
      <c r="BF23" s="544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5"/>
      <c r="DA23" s="545"/>
      <c r="DB23" s="545"/>
      <c r="DC23" s="545"/>
      <c r="DD23" s="545"/>
      <c r="DE23" s="545"/>
      <c r="DF23" s="545"/>
      <c r="DG23" s="545"/>
      <c r="DH23" s="545"/>
      <c r="DI23" s="545"/>
      <c r="DJ23" s="545"/>
      <c r="DK23" s="545"/>
      <c r="DL23" s="421"/>
      <c r="DM23" s="421"/>
      <c r="DN23" s="421"/>
      <c r="DO23" s="421"/>
      <c r="DP23" s="421"/>
      <c r="DQ23" s="421"/>
      <c r="DR23" s="421"/>
      <c r="DS23" s="421"/>
      <c r="DT23" s="421"/>
      <c r="DU23" s="421"/>
      <c r="DV23" s="421"/>
      <c r="DW23" s="421"/>
      <c r="DX23" s="421"/>
      <c r="DY23" s="421"/>
      <c r="DZ23" s="545"/>
      <c r="EA23" s="545"/>
      <c r="EB23" s="545"/>
      <c r="EC23" s="545"/>
      <c r="ED23" s="545"/>
      <c r="EE23" s="545"/>
      <c r="EF23" s="545"/>
      <c r="EG23" s="545"/>
      <c r="EH23" s="545"/>
      <c r="EI23" s="545"/>
      <c r="EJ23" s="545"/>
      <c r="EK23" s="545"/>
      <c r="EL23" s="545"/>
      <c r="EM23" s="545"/>
      <c r="EN23" s="545"/>
      <c r="EO23" s="545"/>
      <c r="EP23" s="545"/>
      <c r="EQ23" s="545"/>
      <c r="ER23" s="545"/>
      <c r="ES23" s="545"/>
      <c r="ET23" s="545"/>
      <c r="EU23" s="545"/>
      <c r="EV23" s="545"/>
      <c r="EW23" s="545"/>
      <c r="EX23" s="545"/>
      <c r="EY23" s="545"/>
    </row>
    <row r="24" spans="1:155" s="24" customFormat="1" ht="15" hidden="1">
      <c r="A24" s="402" t="s">
        <v>630</v>
      </c>
      <c r="B24" s="402"/>
      <c r="C24" s="402"/>
      <c r="D24" s="402"/>
      <c r="E24" s="402"/>
      <c r="F24" s="402"/>
      <c r="G24" s="402"/>
      <c r="H24" s="402"/>
      <c r="I24" s="30"/>
      <c r="J24" s="549" t="s">
        <v>813</v>
      </c>
      <c r="K24" s="549"/>
      <c r="L24" s="549"/>
      <c r="M24" s="549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45"/>
      <c r="CK24" s="545"/>
      <c r="CL24" s="545"/>
      <c r="CM24" s="545"/>
      <c r="CN24" s="545"/>
      <c r="CO24" s="545"/>
      <c r="CP24" s="545"/>
      <c r="CQ24" s="545"/>
      <c r="CR24" s="545"/>
      <c r="CS24" s="545"/>
      <c r="CT24" s="545"/>
      <c r="CU24" s="545"/>
      <c r="CV24" s="545"/>
      <c r="CW24" s="545"/>
      <c r="CX24" s="545"/>
      <c r="CY24" s="545"/>
      <c r="CZ24" s="545"/>
      <c r="DA24" s="545"/>
      <c r="DB24" s="545"/>
      <c r="DC24" s="545"/>
      <c r="DD24" s="545"/>
      <c r="DE24" s="545"/>
      <c r="DF24" s="545"/>
      <c r="DG24" s="545"/>
      <c r="DH24" s="545"/>
      <c r="DI24" s="545"/>
      <c r="DJ24" s="545"/>
      <c r="DK24" s="545"/>
      <c r="DL24" s="421"/>
      <c r="DM24" s="421"/>
      <c r="DN24" s="421"/>
      <c r="DO24" s="421"/>
      <c r="DP24" s="421"/>
      <c r="DQ24" s="421"/>
      <c r="DR24" s="421"/>
      <c r="DS24" s="421"/>
      <c r="DT24" s="421"/>
      <c r="DU24" s="421"/>
      <c r="DV24" s="421"/>
      <c r="DW24" s="421"/>
      <c r="DX24" s="421"/>
      <c r="DY24" s="421"/>
      <c r="DZ24" s="545"/>
      <c r="EA24" s="545"/>
      <c r="EB24" s="545"/>
      <c r="EC24" s="545"/>
      <c r="ED24" s="545"/>
      <c r="EE24" s="545"/>
      <c r="EF24" s="545"/>
      <c r="EG24" s="545"/>
      <c r="EH24" s="545"/>
      <c r="EI24" s="545"/>
      <c r="EJ24" s="545"/>
      <c r="EK24" s="545"/>
      <c r="EL24" s="545"/>
      <c r="EM24" s="545"/>
      <c r="EN24" s="545"/>
      <c r="EO24" s="545"/>
      <c r="EP24" s="545"/>
      <c r="EQ24" s="545"/>
      <c r="ER24" s="545"/>
      <c r="ES24" s="545"/>
      <c r="ET24" s="545"/>
      <c r="EU24" s="545"/>
      <c r="EV24" s="545"/>
      <c r="EW24" s="545"/>
      <c r="EX24" s="545"/>
      <c r="EY24" s="545"/>
    </row>
    <row r="25" spans="1:155" s="24" customFormat="1" ht="1.5" customHeight="1">
      <c r="A25" s="402" t="s">
        <v>813</v>
      </c>
      <c r="B25" s="402"/>
      <c r="C25" s="402"/>
      <c r="D25" s="402"/>
      <c r="E25" s="402"/>
      <c r="F25" s="402"/>
      <c r="G25" s="402"/>
      <c r="H25" s="402"/>
      <c r="I25" s="30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49"/>
      <c r="AK25" s="549"/>
      <c r="AL25" s="549"/>
      <c r="AM25" s="549"/>
      <c r="AN25" s="549"/>
      <c r="AO25" s="549"/>
      <c r="AP25" s="549"/>
      <c r="AQ25" s="549"/>
      <c r="AR25" s="544"/>
      <c r="AS25" s="544"/>
      <c r="AT25" s="544"/>
      <c r="AU25" s="544"/>
      <c r="AV25" s="544"/>
      <c r="AW25" s="544"/>
      <c r="AX25" s="544"/>
      <c r="AY25" s="544"/>
      <c r="AZ25" s="544"/>
      <c r="BA25" s="544"/>
      <c r="BB25" s="544"/>
      <c r="BC25" s="544"/>
      <c r="BD25" s="544"/>
      <c r="BE25" s="544"/>
      <c r="BF25" s="544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5"/>
      <c r="DB25" s="545"/>
      <c r="DC25" s="545"/>
      <c r="DD25" s="545"/>
      <c r="DE25" s="545"/>
      <c r="DF25" s="545"/>
      <c r="DG25" s="545"/>
      <c r="DH25" s="545"/>
      <c r="DI25" s="545"/>
      <c r="DJ25" s="545"/>
      <c r="DK25" s="545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1"/>
      <c r="DX25" s="421"/>
      <c r="DY25" s="421"/>
      <c r="DZ25" s="545"/>
      <c r="EA25" s="545"/>
      <c r="EB25" s="545"/>
      <c r="EC25" s="545"/>
      <c r="ED25" s="545"/>
      <c r="EE25" s="545"/>
      <c r="EF25" s="545"/>
      <c r="EG25" s="545"/>
      <c r="EH25" s="545"/>
      <c r="EI25" s="545"/>
      <c r="EJ25" s="545"/>
      <c r="EK25" s="545"/>
      <c r="EL25" s="545"/>
      <c r="EM25" s="545"/>
      <c r="EN25" s="545"/>
      <c r="EO25" s="545"/>
      <c r="EP25" s="545"/>
      <c r="EQ25" s="545"/>
      <c r="ER25" s="545"/>
      <c r="ES25" s="545"/>
      <c r="ET25" s="545"/>
      <c r="EU25" s="545"/>
      <c r="EV25" s="545"/>
      <c r="EW25" s="545"/>
      <c r="EX25" s="545"/>
      <c r="EY25" s="545"/>
    </row>
    <row r="26" spans="1:155" s="24" customFormat="1" ht="15">
      <c r="A26" s="402" t="s">
        <v>215</v>
      </c>
      <c r="B26" s="402"/>
      <c r="C26" s="402"/>
      <c r="D26" s="402"/>
      <c r="E26" s="402"/>
      <c r="F26" s="402"/>
      <c r="G26" s="402"/>
      <c r="H26" s="402"/>
      <c r="I26" s="30"/>
      <c r="J26" s="549" t="s">
        <v>631</v>
      </c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549"/>
      <c r="AR26" s="544">
        <f>AR11</f>
        <v>0.42283733</v>
      </c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5">
        <f>BG11</f>
        <v>0.7</v>
      </c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>
        <f>BV18</f>
        <v>0.0055</v>
      </c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5"/>
      <c r="CZ26" s="545"/>
      <c r="DA26" s="545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421">
        <f>DL18</f>
        <v>2325.605315</v>
      </c>
      <c r="DM26" s="421"/>
      <c r="DN26" s="421"/>
      <c r="DO26" s="421"/>
      <c r="DP26" s="421"/>
      <c r="DQ26" s="421"/>
      <c r="DR26" s="421"/>
      <c r="DS26" s="421"/>
      <c r="DT26" s="421"/>
      <c r="DU26" s="421"/>
      <c r="DV26" s="421"/>
      <c r="DW26" s="421"/>
      <c r="DX26" s="421"/>
      <c r="DY26" s="421"/>
      <c r="DZ26" s="545"/>
      <c r="EA26" s="545"/>
      <c r="EB26" s="545"/>
      <c r="EC26" s="545"/>
      <c r="ED26" s="545"/>
      <c r="EE26" s="545"/>
      <c r="EF26" s="545"/>
      <c r="EG26" s="545"/>
      <c r="EH26" s="545"/>
      <c r="EI26" s="545"/>
      <c r="EJ26" s="545"/>
      <c r="EK26" s="545"/>
      <c r="EL26" s="545"/>
      <c r="EM26" s="545"/>
      <c r="EN26" s="545"/>
      <c r="EO26" s="545"/>
      <c r="EP26" s="545"/>
      <c r="EQ26" s="545"/>
      <c r="ER26" s="545"/>
      <c r="ES26" s="545"/>
      <c r="ET26" s="545"/>
      <c r="EU26" s="545"/>
      <c r="EV26" s="545"/>
      <c r="EW26" s="545"/>
      <c r="EX26" s="545"/>
      <c r="EY26" s="545"/>
    </row>
    <row r="27" spans="1:155" s="24" customFormat="1" ht="15">
      <c r="A27" s="546" t="s">
        <v>991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  <c r="AW27" s="547"/>
      <c r="AX27" s="547"/>
      <c r="AY27" s="547"/>
      <c r="AZ27" s="547"/>
      <c r="BA27" s="547"/>
      <c r="BB27" s="547"/>
      <c r="BC27" s="547"/>
      <c r="BD27" s="547"/>
      <c r="BE27" s="547"/>
      <c r="BF27" s="547"/>
      <c r="BG27" s="547"/>
      <c r="BH27" s="547"/>
      <c r="BI27" s="547"/>
      <c r="BJ27" s="547"/>
      <c r="BK27" s="547"/>
      <c r="BL27" s="547"/>
      <c r="BM27" s="547"/>
      <c r="BN27" s="547"/>
      <c r="BO27" s="547"/>
      <c r="BP27" s="547"/>
      <c r="BQ27" s="547"/>
      <c r="BR27" s="547"/>
      <c r="BS27" s="547"/>
      <c r="BT27" s="547"/>
      <c r="BU27" s="547"/>
      <c r="BV27" s="547"/>
      <c r="BW27" s="547"/>
      <c r="BX27" s="547"/>
      <c r="BY27" s="547"/>
      <c r="BZ27" s="547"/>
      <c r="CA27" s="547"/>
      <c r="CB27" s="547"/>
      <c r="CC27" s="547"/>
      <c r="CD27" s="547"/>
      <c r="CE27" s="547"/>
      <c r="CF27" s="547"/>
      <c r="CG27" s="547"/>
      <c r="CH27" s="547"/>
      <c r="CI27" s="547"/>
      <c r="CJ27" s="547"/>
      <c r="CK27" s="547"/>
      <c r="CL27" s="547"/>
      <c r="CM27" s="547"/>
      <c r="CN27" s="547"/>
      <c r="CO27" s="547"/>
      <c r="CP27" s="547"/>
      <c r="CQ27" s="547"/>
      <c r="CR27" s="547"/>
      <c r="CS27" s="547"/>
      <c r="CT27" s="547"/>
      <c r="CU27" s="547"/>
      <c r="CV27" s="547"/>
      <c r="CW27" s="547"/>
      <c r="CX27" s="547"/>
      <c r="CY27" s="547"/>
      <c r="CZ27" s="547"/>
      <c r="DA27" s="547"/>
      <c r="DB27" s="547"/>
      <c r="DC27" s="547"/>
      <c r="DD27" s="547"/>
      <c r="DE27" s="547"/>
      <c r="DF27" s="547"/>
      <c r="DG27" s="547"/>
      <c r="DH27" s="547"/>
      <c r="DI27" s="547"/>
      <c r="DJ27" s="547"/>
      <c r="DK27" s="547"/>
      <c r="DL27" s="547"/>
      <c r="DM27" s="547"/>
      <c r="DN27" s="547"/>
      <c r="DO27" s="547"/>
      <c r="DP27" s="547"/>
      <c r="DQ27" s="547"/>
      <c r="DR27" s="547"/>
      <c r="DS27" s="547"/>
      <c r="DT27" s="547"/>
      <c r="DU27" s="547"/>
      <c r="DV27" s="547"/>
      <c r="DW27" s="547"/>
      <c r="DX27" s="547"/>
      <c r="DY27" s="547"/>
      <c r="DZ27" s="547"/>
      <c r="EA27" s="547"/>
      <c r="EB27" s="547"/>
      <c r="EC27" s="547"/>
      <c r="ED27" s="547"/>
      <c r="EE27" s="547"/>
      <c r="EF27" s="547"/>
      <c r="EG27" s="547"/>
      <c r="EH27" s="547"/>
      <c r="EI27" s="547"/>
      <c r="EJ27" s="547"/>
      <c r="EK27" s="547"/>
      <c r="EL27" s="547"/>
      <c r="EM27" s="547"/>
      <c r="EN27" s="547"/>
      <c r="EO27" s="547"/>
      <c r="EP27" s="547"/>
      <c r="EQ27" s="547"/>
      <c r="ER27" s="547"/>
      <c r="ES27" s="547"/>
      <c r="ET27" s="547"/>
      <c r="EU27" s="547"/>
      <c r="EV27" s="547"/>
      <c r="EW27" s="547"/>
      <c r="EX27" s="547"/>
      <c r="EY27" s="548"/>
    </row>
    <row r="28" spans="1:155" s="24" customFormat="1" ht="28.5" customHeight="1">
      <c r="A28" s="402" t="s">
        <v>823</v>
      </c>
      <c r="B28" s="402"/>
      <c r="C28" s="402"/>
      <c r="D28" s="402"/>
      <c r="E28" s="402"/>
      <c r="F28" s="402"/>
      <c r="G28" s="402"/>
      <c r="H28" s="402"/>
      <c r="I28" s="30"/>
      <c r="J28" s="549" t="s">
        <v>624</v>
      </c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549"/>
      <c r="AL28" s="549"/>
      <c r="AM28" s="549"/>
      <c r="AN28" s="549"/>
      <c r="AO28" s="549"/>
      <c r="AP28" s="549"/>
      <c r="AQ28" s="549"/>
      <c r="AR28" s="544">
        <f>'с2'!S16/1000000</f>
        <v>0.43919</v>
      </c>
      <c r="AS28" s="544"/>
      <c r="AT28" s="544"/>
      <c r="AU28" s="544"/>
      <c r="AV28" s="544"/>
      <c r="AW28" s="544"/>
      <c r="AX28" s="544"/>
      <c r="AY28" s="544"/>
      <c r="AZ28" s="544"/>
      <c r="BA28" s="544"/>
      <c r="BB28" s="544"/>
      <c r="BC28" s="544"/>
      <c r="BD28" s="544"/>
      <c r="BE28" s="544"/>
      <c r="BF28" s="544"/>
      <c r="BG28" s="545">
        <v>0.7</v>
      </c>
      <c r="BH28" s="545"/>
      <c r="BI28" s="545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  <c r="BV28" s="550">
        <f>BV26*1.05</f>
        <v>0.005775</v>
      </c>
      <c r="BW28" s="550"/>
      <c r="BX28" s="550"/>
      <c r="BY28" s="550"/>
      <c r="BZ28" s="550"/>
      <c r="CA28" s="550"/>
      <c r="CB28" s="550"/>
      <c r="CC28" s="550"/>
      <c r="CD28" s="550"/>
      <c r="CE28" s="550"/>
      <c r="CF28" s="550"/>
      <c r="CG28" s="550"/>
      <c r="CH28" s="550"/>
      <c r="CI28" s="550"/>
      <c r="CJ28" s="545"/>
      <c r="CK28" s="545"/>
      <c r="CL28" s="545"/>
      <c r="CM28" s="545"/>
      <c r="CN28" s="545"/>
      <c r="CO28" s="545"/>
      <c r="CP28" s="545"/>
      <c r="CQ28" s="545"/>
      <c r="CR28" s="545"/>
      <c r="CS28" s="545"/>
      <c r="CT28" s="545"/>
      <c r="CU28" s="545"/>
      <c r="CV28" s="545"/>
      <c r="CW28" s="545"/>
      <c r="CX28" s="545"/>
      <c r="CY28" s="545"/>
      <c r="CZ28" s="545"/>
      <c r="DA28" s="545"/>
      <c r="DB28" s="545"/>
      <c r="DC28" s="545"/>
      <c r="DD28" s="545"/>
      <c r="DE28" s="545"/>
      <c r="DF28" s="545"/>
      <c r="DG28" s="545"/>
      <c r="DH28" s="545"/>
      <c r="DI28" s="545"/>
      <c r="DJ28" s="545"/>
      <c r="DK28" s="545"/>
      <c r="DL28" s="421">
        <f>AR28*BV28*1000000</f>
        <v>2536.32225</v>
      </c>
      <c r="DM28" s="421"/>
      <c r="DN28" s="421"/>
      <c r="DO28" s="421"/>
      <c r="DP28" s="421"/>
      <c r="DQ28" s="421"/>
      <c r="DR28" s="421"/>
      <c r="DS28" s="421"/>
      <c r="DT28" s="421"/>
      <c r="DU28" s="421"/>
      <c r="DV28" s="421"/>
      <c r="DW28" s="421"/>
      <c r="DX28" s="421"/>
      <c r="DY28" s="421"/>
      <c r="DZ28" s="545"/>
      <c r="EA28" s="545"/>
      <c r="EB28" s="545"/>
      <c r="EC28" s="545"/>
      <c r="ED28" s="545"/>
      <c r="EE28" s="545"/>
      <c r="EF28" s="545"/>
      <c r="EG28" s="545"/>
      <c r="EH28" s="545"/>
      <c r="EI28" s="545"/>
      <c r="EJ28" s="545"/>
      <c r="EK28" s="545"/>
      <c r="EL28" s="545"/>
      <c r="EM28" s="545"/>
      <c r="EN28" s="545"/>
      <c r="EO28" s="545"/>
      <c r="EP28" s="545"/>
      <c r="EQ28" s="545"/>
      <c r="ER28" s="545"/>
      <c r="ES28" s="545"/>
      <c r="ET28" s="545"/>
      <c r="EU28" s="545"/>
      <c r="EV28" s="545"/>
      <c r="EW28" s="545"/>
      <c r="EX28" s="545"/>
      <c r="EY28" s="545"/>
    </row>
    <row r="29" spans="1:155" s="24" customFormat="1" ht="12.75" customHeight="1">
      <c r="A29" s="402" t="s">
        <v>780</v>
      </c>
      <c r="B29" s="402"/>
      <c r="C29" s="402"/>
      <c r="D29" s="402"/>
      <c r="E29" s="402"/>
      <c r="F29" s="402"/>
      <c r="G29" s="402"/>
      <c r="H29" s="402"/>
      <c r="I29" s="30"/>
      <c r="J29" s="549" t="s">
        <v>625</v>
      </c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49"/>
      <c r="Y29" s="549"/>
      <c r="Z29" s="549"/>
      <c r="AA29" s="549"/>
      <c r="AB29" s="549"/>
      <c r="AC29" s="549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49"/>
      <c r="AO29" s="549"/>
      <c r="AP29" s="549"/>
      <c r="AQ29" s="549"/>
      <c r="AR29" s="544"/>
      <c r="AS29" s="544"/>
      <c r="AT29" s="544"/>
      <c r="AU29" s="544"/>
      <c r="AV29" s="544"/>
      <c r="AW29" s="544"/>
      <c r="AX29" s="544"/>
      <c r="AY29" s="544"/>
      <c r="AZ29" s="544"/>
      <c r="BA29" s="544"/>
      <c r="BB29" s="544"/>
      <c r="BC29" s="544"/>
      <c r="BD29" s="544"/>
      <c r="BE29" s="544"/>
      <c r="BF29" s="544"/>
      <c r="BG29" s="545"/>
      <c r="BH29" s="545"/>
      <c r="BI29" s="545"/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545"/>
      <c r="BU29" s="545"/>
      <c r="BV29" s="545"/>
      <c r="BW29" s="545"/>
      <c r="BX29" s="545"/>
      <c r="BY29" s="545"/>
      <c r="BZ29" s="545"/>
      <c r="CA29" s="545"/>
      <c r="CB29" s="545"/>
      <c r="CC29" s="545"/>
      <c r="CD29" s="545"/>
      <c r="CE29" s="545"/>
      <c r="CF29" s="545"/>
      <c r="CG29" s="545"/>
      <c r="CH29" s="545"/>
      <c r="CI29" s="545"/>
      <c r="CJ29" s="545"/>
      <c r="CK29" s="545"/>
      <c r="CL29" s="545"/>
      <c r="CM29" s="545"/>
      <c r="CN29" s="545"/>
      <c r="CO29" s="545"/>
      <c r="CP29" s="545"/>
      <c r="CQ29" s="545"/>
      <c r="CR29" s="545"/>
      <c r="CS29" s="545"/>
      <c r="CT29" s="545"/>
      <c r="CU29" s="545"/>
      <c r="CV29" s="545"/>
      <c r="CW29" s="545"/>
      <c r="CX29" s="545"/>
      <c r="CY29" s="545"/>
      <c r="CZ29" s="545"/>
      <c r="DA29" s="545"/>
      <c r="DB29" s="545"/>
      <c r="DC29" s="545"/>
      <c r="DD29" s="545"/>
      <c r="DE29" s="545"/>
      <c r="DF29" s="545"/>
      <c r="DG29" s="545"/>
      <c r="DH29" s="545"/>
      <c r="DI29" s="545"/>
      <c r="DJ29" s="545"/>
      <c r="DK29" s="545"/>
      <c r="DL29" s="545"/>
      <c r="DM29" s="545"/>
      <c r="DN29" s="545"/>
      <c r="DO29" s="545"/>
      <c r="DP29" s="545"/>
      <c r="DQ29" s="545"/>
      <c r="DR29" s="545"/>
      <c r="DS29" s="545"/>
      <c r="DT29" s="545"/>
      <c r="DU29" s="545"/>
      <c r="DV29" s="545"/>
      <c r="DW29" s="545"/>
      <c r="DX29" s="545"/>
      <c r="DY29" s="545"/>
      <c r="DZ29" s="545"/>
      <c r="EA29" s="545"/>
      <c r="EB29" s="545"/>
      <c r="EC29" s="545"/>
      <c r="ED29" s="545"/>
      <c r="EE29" s="545"/>
      <c r="EF29" s="545"/>
      <c r="EG29" s="545"/>
      <c r="EH29" s="545"/>
      <c r="EI29" s="545"/>
      <c r="EJ29" s="545"/>
      <c r="EK29" s="545"/>
      <c r="EL29" s="545"/>
      <c r="EM29" s="545"/>
      <c r="EN29" s="545"/>
      <c r="EO29" s="545"/>
      <c r="EP29" s="545"/>
      <c r="EQ29" s="545"/>
      <c r="ER29" s="545"/>
      <c r="ES29" s="545"/>
      <c r="ET29" s="545"/>
      <c r="EU29" s="545"/>
      <c r="EV29" s="545"/>
      <c r="EW29" s="545"/>
      <c r="EX29" s="545"/>
      <c r="EY29" s="545"/>
    </row>
    <row r="30" spans="1:155" s="24" customFormat="1" ht="15" hidden="1">
      <c r="A30" s="402" t="s">
        <v>782</v>
      </c>
      <c r="B30" s="402"/>
      <c r="C30" s="402"/>
      <c r="D30" s="402"/>
      <c r="E30" s="402"/>
      <c r="F30" s="402"/>
      <c r="G30" s="402"/>
      <c r="H30" s="402"/>
      <c r="I30" s="30"/>
      <c r="J30" s="549" t="s">
        <v>626</v>
      </c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4"/>
      <c r="AS30" s="544"/>
      <c r="AT30" s="544"/>
      <c r="AU30" s="544"/>
      <c r="AV30" s="544"/>
      <c r="AW30" s="544"/>
      <c r="AX30" s="544"/>
      <c r="AY30" s="544"/>
      <c r="AZ30" s="544"/>
      <c r="BA30" s="544"/>
      <c r="BB30" s="544"/>
      <c r="BC30" s="544"/>
      <c r="BD30" s="544"/>
      <c r="BE30" s="544"/>
      <c r="BF30" s="544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5"/>
      <c r="CV30" s="545"/>
      <c r="CW30" s="545"/>
      <c r="CX30" s="545"/>
      <c r="CY30" s="545"/>
      <c r="CZ30" s="545"/>
      <c r="DA30" s="545"/>
      <c r="DB30" s="545"/>
      <c r="DC30" s="545"/>
      <c r="DD30" s="545"/>
      <c r="DE30" s="545"/>
      <c r="DF30" s="545"/>
      <c r="DG30" s="545"/>
      <c r="DH30" s="545"/>
      <c r="DI30" s="545"/>
      <c r="DJ30" s="545"/>
      <c r="DK30" s="545"/>
      <c r="DL30" s="545"/>
      <c r="DM30" s="545"/>
      <c r="DN30" s="545"/>
      <c r="DO30" s="545"/>
      <c r="DP30" s="545"/>
      <c r="DQ30" s="545"/>
      <c r="DR30" s="545"/>
      <c r="DS30" s="545"/>
      <c r="DT30" s="545"/>
      <c r="DU30" s="545"/>
      <c r="DV30" s="545"/>
      <c r="DW30" s="545"/>
      <c r="DX30" s="545"/>
      <c r="DY30" s="545"/>
      <c r="DZ30" s="545"/>
      <c r="EA30" s="545"/>
      <c r="EB30" s="545"/>
      <c r="EC30" s="545"/>
      <c r="ED30" s="545"/>
      <c r="EE30" s="545"/>
      <c r="EF30" s="545"/>
      <c r="EG30" s="545"/>
      <c r="EH30" s="545"/>
      <c r="EI30" s="545"/>
      <c r="EJ30" s="545"/>
      <c r="EK30" s="545"/>
      <c r="EL30" s="545"/>
      <c r="EM30" s="545"/>
      <c r="EN30" s="545"/>
      <c r="EO30" s="545"/>
      <c r="EP30" s="545"/>
      <c r="EQ30" s="545"/>
      <c r="ER30" s="545"/>
      <c r="ES30" s="545"/>
      <c r="ET30" s="545"/>
      <c r="EU30" s="545"/>
      <c r="EV30" s="545"/>
      <c r="EW30" s="545"/>
      <c r="EX30" s="545"/>
      <c r="EY30" s="545"/>
    </row>
    <row r="31" spans="1:155" s="24" customFormat="1" ht="15" hidden="1">
      <c r="A31" s="402" t="s">
        <v>783</v>
      </c>
      <c r="B31" s="402"/>
      <c r="C31" s="402"/>
      <c r="D31" s="402"/>
      <c r="E31" s="402"/>
      <c r="F31" s="402"/>
      <c r="G31" s="402"/>
      <c r="H31" s="402"/>
      <c r="I31" s="30"/>
      <c r="J31" s="549" t="s">
        <v>813</v>
      </c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  <c r="AH31" s="549"/>
      <c r="AI31" s="549"/>
      <c r="AJ31" s="549"/>
      <c r="AK31" s="549"/>
      <c r="AL31" s="549"/>
      <c r="AM31" s="549"/>
      <c r="AN31" s="549"/>
      <c r="AO31" s="549"/>
      <c r="AP31" s="549"/>
      <c r="AQ31" s="549"/>
      <c r="AR31" s="544"/>
      <c r="AS31" s="544"/>
      <c r="AT31" s="544"/>
      <c r="AU31" s="544"/>
      <c r="AV31" s="544"/>
      <c r="AW31" s="544"/>
      <c r="AX31" s="544"/>
      <c r="AY31" s="544"/>
      <c r="AZ31" s="544"/>
      <c r="BA31" s="544"/>
      <c r="BB31" s="544"/>
      <c r="BC31" s="544"/>
      <c r="BD31" s="544"/>
      <c r="BE31" s="544"/>
      <c r="BF31" s="544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5"/>
      <c r="BV31" s="545"/>
      <c r="BW31" s="545"/>
      <c r="BX31" s="545"/>
      <c r="BY31" s="545"/>
      <c r="BZ31" s="545"/>
      <c r="CA31" s="545"/>
      <c r="CB31" s="545"/>
      <c r="CC31" s="545"/>
      <c r="CD31" s="545"/>
      <c r="CE31" s="545"/>
      <c r="CF31" s="545"/>
      <c r="CG31" s="545"/>
      <c r="CH31" s="545"/>
      <c r="CI31" s="545"/>
      <c r="CJ31" s="545"/>
      <c r="CK31" s="545"/>
      <c r="CL31" s="545"/>
      <c r="CM31" s="545"/>
      <c r="CN31" s="545"/>
      <c r="CO31" s="545"/>
      <c r="CP31" s="545"/>
      <c r="CQ31" s="545"/>
      <c r="CR31" s="545"/>
      <c r="CS31" s="545"/>
      <c r="CT31" s="545"/>
      <c r="CU31" s="545"/>
      <c r="CV31" s="545"/>
      <c r="CW31" s="545"/>
      <c r="CX31" s="545"/>
      <c r="CY31" s="545"/>
      <c r="CZ31" s="545"/>
      <c r="DA31" s="545"/>
      <c r="DB31" s="545"/>
      <c r="DC31" s="545"/>
      <c r="DD31" s="545"/>
      <c r="DE31" s="545"/>
      <c r="DF31" s="545"/>
      <c r="DG31" s="545"/>
      <c r="DH31" s="545"/>
      <c r="DI31" s="545"/>
      <c r="DJ31" s="545"/>
      <c r="DK31" s="545"/>
      <c r="DL31" s="545"/>
      <c r="DM31" s="545"/>
      <c r="DN31" s="545"/>
      <c r="DO31" s="545"/>
      <c r="DP31" s="545"/>
      <c r="DQ31" s="545"/>
      <c r="DR31" s="545"/>
      <c r="DS31" s="545"/>
      <c r="DT31" s="545"/>
      <c r="DU31" s="545"/>
      <c r="DV31" s="545"/>
      <c r="DW31" s="545"/>
      <c r="DX31" s="545"/>
      <c r="DY31" s="545"/>
      <c r="DZ31" s="545"/>
      <c r="EA31" s="545"/>
      <c r="EB31" s="545"/>
      <c r="EC31" s="545"/>
      <c r="ED31" s="545"/>
      <c r="EE31" s="545"/>
      <c r="EF31" s="545"/>
      <c r="EG31" s="545"/>
      <c r="EH31" s="545"/>
      <c r="EI31" s="545"/>
      <c r="EJ31" s="545"/>
      <c r="EK31" s="545"/>
      <c r="EL31" s="545"/>
      <c r="EM31" s="545"/>
      <c r="EN31" s="545"/>
      <c r="EO31" s="545"/>
      <c r="EP31" s="545"/>
      <c r="EQ31" s="545"/>
      <c r="ER31" s="545"/>
      <c r="ES31" s="545"/>
      <c r="ET31" s="545"/>
      <c r="EU31" s="545"/>
      <c r="EV31" s="545"/>
      <c r="EW31" s="545"/>
      <c r="EX31" s="545"/>
      <c r="EY31" s="545"/>
    </row>
    <row r="32" spans="1:155" s="24" customFormat="1" ht="6" customHeight="1">
      <c r="A32" s="402" t="s">
        <v>813</v>
      </c>
      <c r="B32" s="402"/>
      <c r="C32" s="402"/>
      <c r="D32" s="402"/>
      <c r="E32" s="402"/>
      <c r="F32" s="402"/>
      <c r="G32" s="402"/>
      <c r="H32" s="402"/>
      <c r="I32" s="30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49"/>
      <c r="X32" s="549"/>
      <c r="Y32" s="549"/>
      <c r="Z32" s="549"/>
      <c r="AA32" s="549"/>
      <c r="AB32" s="549"/>
      <c r="AC32" s="549"/>
      <c r="AD32" s="549"/>
      <c r="AE32" s="549"/>
      <c r="AF32" s="549"/>
      <c r="AG32" s="549"/>
      <c r="AH32" s="549"/>
      <c r="AI32" s="549"/>
      <c r="AJ32" s="549"/>
      <c r="AK32" s="549"/>
      <c r="AL32" s="549"/>
      <c r="AM32" s="549"/>
      <c r="AN32" s="549"/>
      <c r="AO32" s="549"/>
      <c r="AP32" s="549"/>
      <c r="AQ32" s="549"/>
      <c r="AR32" s="544"/>
      <c r="AS32" s="544"/>
      <c r="AT32" s="544"/>
      <c r="AU32" s="544"/>
      <c r="AV32" s="544"/>
      <c r="AW32" s="544"/>
      <c r="AX32" s="544"/>
      <c r="AY32" s="544"/>
      <c r="AZ32" s="544"/>
      <c r="BA32" s="544"/>
      <c r="BB32" s="544"/>
      <c r="BC32" s="544"/>
      <c r="BD32" s="544"/>
      <c r="BE32" s="544"/>
      <c r="BF32" s="544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5"/>
      <c r="CV32" s="545"/>
      <c r="CW32" s="545"/>
      <c r="CX32" s="545"/>
      <c r="CY32" s="545"/>
      <c r="CZ32" s="545"/>
      <c r="DA32" s="545"/>
      <c r="DB32" s="545"/>
      <c r="DC32" s="545"/>
      <c r="DD32" s="545"/>
      <c r="DE32" s="545"/>
      <c r="DF32" s="545"/>
      <c r="DG32" s="545"/>
      <c r="DH32" s="545"/>
      <c r="DI32" s="545"/>
      <c r="DJ32" s="545"/>
      <c r="DK32" s="545"/>
      <c r="DL32" s="545"/>
      <c r="DM32" s="545"/>
      <c r="DN32" s="545"/>
      <c r="DO32" s="545"/>
      <c r="DP32" s="545"/>
      <c r="DQ32" s="545"/>
      <c r="DR32" s="545"/>
      <c r="DS32" s="545"/>
      <c r="DT32" s="545"/>
      <c r="DU32" s="545"/>
      <c r="DV32" s="545"/>
      <c r="DW32" s="545"/>
      <c r="DX32" s="545"/>
      <c r="DY32" s="545"/>
      <c r="DZ32" s="545"/>
      <c r="EA32" s="545"/>
      <c r="EB32" s="545"/>
      <c r="EC32" s="545"/>
      <c r="ED32" s="545"/>
      <c r="EE32" s="545"/>
      <c r="EF32" s="545"/>
      <c r="EG32" s="545"/>
      <c r="EH32" s="545"/>
      <c r="EI32" s="545"/>
      <c r="EJ32" s="545"/>
      <c r="EK32" s="545"/>
      <c r="EL32" s="545"/>
      <c r="EM32" s="545"/>
      <c r="EN32" s="545"/>
      <c r="EO32" s="545"/>
      <c r="EP32" s="545"/>
      <c r="EQ32" s="545"/>
      <c r="ER32" s="545"/>
      <c r="ES32" s="545"/>
      <c r="ET32" s="545"/>
      <c r="EU32" s="545"/>
      <c r="EV32" s="545"/>
      <c r="EW32" s="545"/>
      <c r="EX32" s="545"/>
      <c r="EY32" s="545"/>
    </row>
    <row r="33" spans="1:155" s="24" customFormat="1" ht="15">
      <c r="A33" s="402" t="s">
        <v>788</v>
      </c>
      <c r="B33" s="402"/>
      <c r="C33" s="402"/>
      <c r="D33" s="402"/>
      <c r="E33" s="402"/>
      <c r="F33" s="402"/>
      <c r="G33" s="402"/>
      <c r="H33" s="402"/>
      <c r="I33" s="30"/>
      <c r="J33" s="549" t="s">
        <v>627</v>
      </c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49"/>
      <c r="AN33" s="549"/>
      <c r="AO33" s="549"/>
      <c r="AP33" s="549"/>
      <c r="AQ33" s="549"/>
      <c r="AR33" s="544">
        <f>AR28</f>
        <v>0.43919</v>
      </c>
      <c r="AS33" s="544"/>
      <c r="AT33" s="544"/>
      <c r="AU33" s="544"/>
      <c r="AV33" s="544"/>
      <c r="AW33" s="544"/>
      <c r="AX33" s="544"/>
      <c r="AY33" s="544"/>
      <c r="AZ33" s="544"/>
      <c r="BA33" s="544"/>
      <c r="BB33" s="544"/>
      <c r="BC33" s="544"/>
      <c r="BD33" s="544"/>
      <c r="BE33" s="544"/>
      <c r="BF33" s="544"/>
      <c r="BG33" s="545">
        <f>BG28</f>
        <v>0.7</v>
      </c>
      <c r="BH33" s="545"/>
      <c r="BI33" s="545"/>
      <c r="BJ33" s="545"/>
      <c r="BK33" s="545"/>
      <c r="BL33" s="545"/>
      <c r="BM33" s="545"/>
      <c r="BN33" s="545"/>
      <c r="BO33" s="545"/>
      <c r="BP33" s="545"/>
      <c r="BQ33" s="545"/>
      <c r="BR33" s="545"/>
      <c r="BS33" s="545"/>
      <c r="BT33" s="545"/>
      <c r="BU33" s="545"/>
      <c r="BV33" s="550">
        <f>BV28</f>
        <v>0.005775</v>
      </c>
      <c r="BW33" s="545"/>
      <c r="BX33" s="545"/>
      <c r="BY33" s="545"/>
      <c r="BZ33" s="545"/>
      <c r="CA33" s="545"/>
      <c r="CB33" s="545"/>
      <c r="CC33" s="545"/>
      <c r="CD33" s="545"/>
      <c r="CE33" s="545"/>
      <c r="CF33" s="545"/>
      <c r="CG33" s="545"/>
      <c r="CH33" s="545"/>
      <c r="CI33" s="545"/>
      <c r="CJ33" s="545"/>
      <c r="CK33" s="545"/>
      <c r="CL33" s="545"/>
      <c r="CM33" s="545"/>
      <c r="CN33" s="545"/>
      <c r="CO33" s="545"/>
      <c r="CP33" s="545"/>
      <c r="CQ33" s="545"/>
      <c r="CR33" s="545"/>
      <c r="CS33" s="545"/>
      <c r="CT33" s="545"/>
      <c r="CU33" s="545"/>
      <c r="CV33" s="545"/>
      <c r="CW33" s="545"/>
      <c r="CX33" s="545"/>
      <c r="CY33" s="545"/>
      <c r="CZ33" s="545"/>
      <c r="DA33" s="545"/>
      <c r="DB33" s="545"/>
      <c r="DC33" s="545"/>
      <c r="DD33" s="545"/>
      <c r="DE33" s="545"/>
      <c r="DF33" s="545"/>
      <c r="DG33" s="545"/>
      <c r="DH33" s="545"/>
      <c r="DI33" s="545"/>
      <c r="DJ33" s="545"/>
      <c r="DK33" s="545"/>
      <c r="DL33" s="421">
        <f>DL28</f>
        <v>2536.32225</v>
      </c>
      <c r="DM33" s="545"/>
      <c r="DN33" s="545"/>
      <c r="DO33" s="545"/>
      <c r="DP33" s="545"/>
      <c r="DQ33" s="545"/>
      <c r="DR33" s="545"/>
      <c r="DS33" s="545"/>
      <c r="DT33" s="545"/>
      <c r="DU33" s="545"/>
      <c r="DV33" s="545"/>
      <c r="DW33" s="545"/>
      <c r="DX33" s="545"/>
      <c r="DY33" s="545"/>
      <c r="DZ33" s="545"/>
      <c r="EA33" s="545"/>
      <c r="EB33" s="545"/>
      <c r="EC33" s="545"/>
      <c r="ED33" s="545"/>
      <c r="EE33" s="545"/>
      <c r="EF33" s="545"/>
      <c r="EG33" s="545"/>
      <c r="EH33" s="545"/>
      <c r="EI33" s="545"/>
      <c r="EJ33" s="545"/>
      <c r="EK33" s="545"/>
      <c r="EL33" s="545"/>
      <c r="EM33" s="545"/>
      <c r="EN33" s="545"/>
      <c r="EO33" s="545"/>
      <c r="EP33" s="545"/>
      <c r="EQ33" s="545"/>
      <c r="ER33" s="545"/>
      <c r="ES33" s="545"/>
      <c r="ET33" s="545"/>
      <c r="EU33" s="545"/>
      <c r="EV33" s="545"/>
      <c r="EW33" s="545"/>
      <c r="EX33" s="545"/>
      <c r="EY33" s="545"/>
    </row>
    <row r="34" spans="1:155" s="24" customFormat="1" ht="15" customHeight="1">
      <c r="A34" s="402" t="s">
        <v>790</v>
      </c>
      <c r="B34" s="402"/>
      <c r="C34" s="402"/>
      <c r="D34" s="402"/>
      <c r="E34" s="402"/>
      <c r="F34" s="402"/>
      <c r="G34" s="402"/>
      <c r="H34" s="402"/>
      <c r="I34" s="30"/>
      <c r="J34" s="549" t="s">
        <v>859</v>
      </c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49"/>
      <c r="AN34" s="549"/>
      <c r="AO34" s="549"/>
      <c r="AP34" s="549"/>
      <c r="AQ34" s="549"/>
      <c r="AR34" s="544">
        <f>AR33</f>
        <v>0.43919</v>
      </c>
      <c r="AS34" s="544"/>
      <c r="AT34" s="544"/>
      <c r="AU34" s="544"/>
      <c r="AV34" s="544"/>
      <c r="AW34" s="544"/>
      <c r="AX34" s="544"/>
      <c r="AY34" s="544"/>
      <c r="AZ34" s="544"/>
      <c r="BA34" s="544"/>
      <c r="BB34" s="544"/>
      <c r="BC34" s="544"/>
      <c r="BD34" s="544"/>
      <c r="BE34" s="544"/>
      <c r="BF34" s="544"/>
      <c r="BG34" s="545">
        <f>BG33</f>
        <v>0.7</v>
      </c>
      <c r="BH34" s="545"/>
      <c r="BI34" s="545"/>
      <c r="BJ34" s="545"/>
      <c r="BK34" s="545"/>
      <c r="BL34" s="545"/>
      <c r="BM34" s="545"/>
      <c r="BN34" s="545"/>
      <c r="BO34" s="545"/>
      <c r="BP34" s="545"/>
      <c r="BQ34" s="545"/>
      <c r="BR34" s="545"/>
      <c r="BS34" s="545"/>
      <c r="BT34" s="545"/>
      <c r="BU34" s="545"/>
      <c r="BV34" s="550">
        <f>BV33</f>
        <v>0.005775</v>
      </c>
      <c r="BW34" s="545"/>
      <c r="BX34" s="545"/>
      <c r="BY34" s="545"/>
      <c r="BZ34" s="545"/>
      <c r="CA34" s="545"/>
      <c r="CB34" s="545"/>
      <c r="CC34" s="545"/>
      <c r="CD34" s="545"/>
      <c r="CE34" s="545"/>
      <c r="CF34" s="545"/>
      <c r="CG34" s="545"/>
      <c r="CH34" s="545"/>
      <c r="CI34" s="545"/>
      <c r="CJ34" s="545"/>
      <c r="CK34" s="545"/>
      <c r="CL34" s="545"/>
      <c r="CM34" s="545"/>
      <c r="CN34" s="545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5"/>
      <c r="DA34" s="545"/>
      <c r="DB34" s="545"/>
      <c r="DC34" s="545"/>
      <c r="DD34" s="545"/>
      <c r="DE34" s="545"/>
      <c r="DF34" s="545"/>
      <c r="DG34" s="545"/>
      <c r="DH34" s="545"/>
      <c r="DI34" s="545"/>
      <c r="DJ34" s="545"/>
      <c r="DK34" s="545"/>
      <c r="DL34" s="421">
        <f>DL33</f>
        <v>2536.32225</v>
      </c>
      <c r="DM34" s="545"/>
      <c r="DN34" s="545"/>
      <c r="DO34" s="545"/>
      <c r="DP34" s="545"/>
      <c r="DQ34" s="545"/>
      <c r="DR34" s="545"/>
      <c r="DS34" s="545"/>
      <c r="DT34" s="545"/>
      <c r="DU34" s="545"/>
      <c r="DV34" s="545"/>
      <c r="DW34" s="545"/>
      <c r="DX34" s="545"/>
      <c r="DY34" s="545"/>
      <c r="DZ34" s="545"/>
      <c r="EA34" s="545"/>
      <c r="EB34" s="545"/>
      <c r="EC34" s="545"/>
      <c r="ED34" s="545"/>
      <c r="EE34" s="545"/>
      <c r="EF34" s="545"/>
      <c r="EG34" s="545"/>
      <c r="EH34" s="545"/>
      <c r="EI34" s="545"/>
      <c r="EJ34" s="545"/>
      <c r="EK34" s="545"/>
      <c r="EL34" s="545"/>
      <c r="EM34" s="545"/>
      <c r="EN34" s="545"/>
      <c r="EO34" s="545"/>
      <c r="EP34" s="545"/>
      <c r="EQ34" s="545"/>
      <c r="ER34" s="545"/>
      <c r="ES34" s="545"/>
      <c r="ET34" s="545"/>
      <c r="EU34" s="545"/>
      <c r="EV34" s="545"/>
      <c r="EW34" s="545"/>
      <c r="EX34" s="545"/>
      <c r="EY34" s="545"/>
    </row>
    <row r="35" spans="1:155" s="24" customFormat="1" ht="15" hidden="1">
      <c r="A35" s="402" t="s">
        <v>796</v>
      </c>
      <c r="B35" s="402"/>
      <c r="C35" s="402"/>
      <c r="D35" s="402"/>
      <c r="E35" s="402"/>
      <c r="F35" s="402"/>
      <c r="G35" s="402"/>
      <c r="H35" s="402"/>
      <c r="I35" s="30"/>
      <c r="J35" s="549" t="s">
        <v>813</v>
      </c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549"/>
      <c r="AJ35" s="549"/>
      <c r="AK35" s="549"/>
      <c r="AL35" s="549"/>
      <c r="AM35" s="549"/>
      <c r="AN35" s="549"/>
      <c r="AO35" s="549"/>
      <c r="AP35" s="549"/>
      <c r="AQ35" s="549"/>
      <c r="AR35" s="54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544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545"/>
      <c r="BR35" s="545"/>
      <c r="BS35" s="545"/>
      <c r="BT35" s="545"/>
      <c r="BU35" s="545"/>
      <c r="BV35" s="545"/>
      <c r="BW35" s="545"/>
      <c r="BX35" s="545"/>
      <c r="BY35" s="545"/>
      <c r="BZ35" s="545"/>
      <c r="CA35" s="545"/>
      <c r="CB35" s="545"/>
      <c r="CC35" s="545"/>
      <c r="CD35" s="545"/>
      <c r="CE35" s="545"/>
      <c r="CF35" s="545"/>
      <c r="CG35" s="545"/>
      <c r="CH35" s="545"/>
      <c r="CI35" s="545"/>
      <c r="CJ35" s="545"/>
      <c r="CK35" s="545"/>
      <c r="CL35" s="545"/>
      <c r="CM35" s="545"/>
      <c r="CN35" s="545"/>
      <c r="CO35" s="545"/>
      <c r="CP35" s="545"/>
      <c r="CQ35" s="545"/>
      <c r="CR35" s="545"/>
      <c r="CS35" s="545"/>
      <c r="CT35" s="545"/>
      <c r="CU35" s="545"/>
      <c r="CV35" s="545"/>
      <c r="CW35" s="545"/>
      <c r="CX35" s="545"/>
      <c r="CY35" s="545"/>
      <c r="CZ35" s="545"/>
      <c r="DA35" s="545"/>
      <c r="DB35" s="545"/>
      <c r="DC35" s="545"/>
      <c r="DD35" s="545"/>
      <c r="DE35" s="545"/>
      <c r="DF35" s="545"/>
      <c r="DG35" s="545"/>
      <c r="DH35" s="545"/>
      <c r="DI35" s="545"/>
      <c r="DJ35" s="545"/>
      <c r="DK35" s="545"/>
      <c r="DL35" s="545"/>
      <c r="DM35" s="545"/>
      <c r="DN35" s="545"/>
      <c r="DO35" s="545"/>
      <c r="DP35" s="545"/>
      <c r="DQ35" s="545"/>
      <c r="DR35" s="545"/>
      <c r="DS35" s="545"/>
      <c r="DT35" s="545"/>
      <c r="DU35" s="545"/>
      <c r="DV35" s="545"/>
      <c r="DW35" s="545"/>
      <c r="DX35" s="545"/>
      <c r="DY35" s="545"/>
      <c r="DZ35" s="545"/>
      <c r="EA35" s="545"/>
      <c r="EB35" s="545"/>
      <c r="EC35" s="545"/>
      <c r="ED35" s="545"/>
      <c r="EE35" s="545"/>
      <c r="EF35" s="545"/>
      <c r="EG35" s="545"/>
      <c r="EH35" s="545"/>
      <c r="EI35" s="545"/>
      <c r="EJ35" s="545"/>
      <c r="EK35" s="545"/>
      <c r="EL35" s="545"/>
      <c r="EM35" s="545"/>
      <c r="EN35" s="545"/>
      <c r="EO35" s="545"/>
      <c r="EP35" s="545"/>
      <c r="EQ35" s="545"/>
      <c r="ER35" s="545"/>
      <c r="ES35" s="545"/>
      <c r="ET35" s="545"/>
      <c r="EU35" s="545"/>
      <c r="EV35" s="545"/>
      <c r="EW35" s="545"/>
      <c r="EX35" s="545"/>
      <c r="EY35" s="545"/>
    </row>
    <row r="36" spans="1:155" s="24" customFormat="1" ht="8.25" customHeight="1">
      <c r="A36" s="402"/>
      <c r="B36" s="402"/>
      <c r="C36" s="402"/>
      <c r="D36" s="402"/>
      <c r="E36" s="402"/>
      <c r="F36" s="402"/>
      <c r="G36" s="402"/>
      <c r="H36" s="402"/>
      <c r="I36" s="30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4"/>
      <c r="AS36" s="544"/>
      <c r="AT36" s="544"/>
      <c r="AU36" s="544"/>
      <c r="AV36" s="544"/>
      <c r="AW36" s="544"/>
      <c r="AX36" s="544"/>
      <c r="AY36" s="544"/>
      <c r="AZ36" s="544"/>
      <c r="BA36" s="544"/>
      <c r="BB36" s="544"/>
      <c r="BC36" s="544"/>
      <c r="BD36" s="544"/>
      <c r="BE36" s="544"/>
      <c r="BF36" s="544"/>
      <c r="BG36" s="545"/>
      <c r="BH36" s="545"/>
      <c r="BI36" s="545"/>
      <c r="BJ36" s="545"/>
      <c r="BK36" s="545"/>
      <c r="BL36" s="545"/>
      <c r="BM36" s="545"/>
      <c r="BN36" s="545"/>
      <c r="BO36" s="545"/>
      <c r="BP36" s="545"/>
      <c r="BQ36" s="545"/>
      <c r="BR36" s="545"/>
      <c r="BS36" s="545"/>
      <c r="BT36" s="545"/>
      <c r="BU36" s="545"/>
      <c r="BV36" s="545"/>
      <c r="BW36" s="545"/>
      <c r="BX36" s="545"/>
      <c r="BY36" s="545"/>
      <c r="BZ36" s="545"/>
      <c r="CA36" s="545"/>
      <c r="CB36" s="545"/>
      <c r="CC36" s="545"/>
      <c r="CD36" s="545"/>
      <c r="CE36" s="545"/>
      <c r="CF36" s="545"/>
      <c r="CG36" s="545"/>
      <c r="CH36" s="545"/>
      <c r="CI36" s="545"/>
      <c r="CJ36" s="545"/>
      <c r="CK36" s="545"/>
      <c r="CL36" s="545"/>
      <c r="CM36" s="545"/>
      <c r="CN36" s="545"/>
      <c r="CO36" s="545"/>
      <c r="CP36" s="545"/>
      <c r="CQ36" s="545"/>
      <c r="CR36" s="545"/>
      <c r="CS36" s="545"/>
      <c r="CT36" s="545"/>
      <c r="CU36" s="545"/>
      <c r="CV36" s="545"/>
      <c r="CW36" s="545"/>
      <c r="CX36" s="545"/>
      <c r="CY36" s="545"/>
      <c r="CZ36" s="545"/>
      <c r="DA36" s="545"/>
      <c r="DB36" s="545"/>
      <c r="DC36" s="545"/>
      <c r="DD36" s="545"/>
      <c r="DE36" s="545"/>
      <c r="DF36" s="545"/>
      <c r="DG36" s="545"/>
      <c r="DH36" s="545"/>
      <c r="DI36" s="545"/>
      <c r="DJ36" s="545"/>
      <c r="DK36" s="545"/>
      <c r="DL36" s="545"/>
      <c r="DM36" s="545"/>
      <c r="DN36" s="545"/>
      <c r="DO36" s="545"/>
      <c r="DP36" s="545"/>
      <c r="DQ36" s="545"/>
      <c r="DR36" s="545"/>
      <c r="DS36" s="545"/>
      <c r="DT36" s="545"/>
      <c r="DU36" s="545"/>
      <c r="DV36" s="545"/>
      <c r="DW36" s="545"/>
      <c r="DX36" s="545"/>
      <c r="DY36" s="545"/>
      <c r="DZ36" s="545"/>
      <c r="EA36" s="545"/>
      <c r="EB36" s="545"/>
      <c r="EC36" s="545"/>
      <c r="ED36" s="545"/>
      <c r="EE36" s="545"/>
      <c r="EF36" s="545"/>
      <c r="EG36" s="545"/>
      <c r="EH36" s="545"/>
      <c r="EI36" s="545"/>
      <c r="EJ36" s="545"/>
      <c r="EK36" s="545"/>
      <c r="EL36" s="545"/>
      <c r="EM36" s="545"/>
      <c r="EN36" s="545"/>
      <c r="EO36" s="545"/>
      <c r="EP36" s="545"/>
      <c r="EQ36" s="545"/>
      <c r="ER36" s="545"/>
      <c r="ES36" s="545"/>
      <c r="ET36" s="545"/>
      <c r="EU36" s="545"/>
      <c r="EV36" s="545"/>
      <c r="EW36" s="545"/>
      <c r="EX36" s="545"/>
      <c r="EY36" s="545"/>
    </row>
    <row r="37" spans="1:155" s="24" customFormat="1" ht="15">
      <c r="A37" s="402" t="s">
        <v>868</v>
      </c>
      <c r="B37" s="402"/>
      <c r="C37" s="402"/>
      <c r="D37" s="402"/>
      <c r="E37" s="402"/>
      <c r="F37" s="402"/>
      <c r="G37" s="402"/>
      <c r="H37" s="402"/>
      <c r="I37" s="30"/>
      <c r="J37" s="549" t="s">
        <v>632</v>
      </c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44" t="s">
        <v>438</v>
      </c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5" t="s">
        <v>438</v>
      </c>
      <c r="BH37" s="545"/>
      <c r="BI37" s="545"/>
      <c r="BJ37" s="545"/>
      <c r="BK37" s="545"/>
      <c r="BL37" s="545"/>
      <c r="BM37" s="545"/>
      <c r="BN37" s="545"/>
      <c r="BO37" s="545"/>
      <c r="BP37" s="545"/>
      <c r="BQ37" s="545"/>
      <c r="BR37" s="545"/>
      <c r="BS37" s="545"/>
      <c r="BT37" s="545"/>
      <c r="BU37" s="545"/>
      <c r="BV37" s="545"/>
      <c r="BW37" s="545"/>
      <c r="BX37" s="545"/>
      <c r="BY37" s="545"/>
      <c r="BZ37" s="545"/>
      <c r="CA37" s="545"/>
      <c r="CB37" s="545"/>
      <c r="CC37" s="545"/>
      <c r="CD37" s="545"/>
      <c r="CE37" s="545"/>
      <c r="CF37" s="545"/>
      <c r="CG37" s="545"/>
      <c r="CH37" s="545"/>
      <c r="CI37" s="545"/>
      <c r="CJ37" s="545"/>
      <c r="CK37" s="545"/>
      <c r="CL37" s="545"/>
      <c r="CM37" s="545"/>
      <c r="CN37" s="545"/>
      <c r="CO37" s="545"/>
      <c r="CP37" s="545"/>
      <c r="CQ37" s="545"/>
      <c r="CR37" s="545"/>
      <c r="CS37" s="545"/>
      <c r="CT37" s="545"/>
      <c r="CU37" s="545"/>
      <c r="CV37" s="545"/>
      <c r="CW37" s="545"/>
      <c r="CX37" s="545"/>
      <c r="CY37" s="545"/>
      <c r="CZ37" s="545"/>
      <c r="DA37" s="545"/>
      <c r="DB37" s="545"/>
      <c r="DC37" s="545"/>
      <c r="DD37" s="545"/>
      <c r="DE37" s="545"/>
      <c r="DF37" s="545"/>
      <c r="DG37" s="545"/>
      <c r="DH37" s="545"/>
      <c r="DI37" s="545"/>
      <c r="DJ37" s="545"/>
      <c r="DK37" s="545"/>
      <c r="DL37" s="545"/>
      <c r="DM37" s="545"/>
      <c r="DN37" s="545"/>
      <c r="DO37" s="545"/>
      <c r="DP37" s="545"/>
      <c r="DQ37" s="545"/>
      <c r="DR37" s="545"/>
      <c r="DS37" s="545"/>
      <c r="DT37" s="545"/>
      <c r="DU37" s="545"/>
      <c r="DV37" s="545"/>
      <c r="DW37" s="545"/>
      <c r="DX37" s="545"/>
      <c r="DY37" s="545"/>
      <c r="DZ37" s="545"/>
      <c r="EA37" s="545"/>
      <c r="EB37" s="545"/>
      <c r="EC37" s="545"/>
      <c r="ED37" s="545"/>
      <c r="EE37" s="545"/>
      <c r="EF37" s="545"/>
      <c r="EG37" s="545"/>
      <c r="EH37" s="545"/>
      <c r="EI37" s="545"/>
      <c r="EJ37" s="545"/>
      <c r="EK37" s="545"/>
      <c r="EL37" s="545"/>
      <c r="EM37" s="545"/>
      <c r="EN37" s="545"/>
      <c r="EO37" s="545"/>
      <c r="EP37" s="545"/>
      <c r="EQ37" s="545"/>
      <c r="ER37" s="545"/>
      <c r="ES37" s="545"/>
      <c r="ET37" s="545"/>
      <c r="EU37" s="545"/>
      <c r="EV37" s="545"/>
      <c r="EW37" s="545"/>
      <c r="EX37" s="545"/>
      <c r="EY37" s="545"/>
    </row>
    <row r="38" spans="1:155" s="24" customFormat="1" ht="15" hidden="1">
      <c r="A38" s="402" t="s">
        <v>803</v>
      </c>
      <c r="B38" s="402"/>
      <c r="C38" s="402"/>
      <c r="D38" s="402"/>
      <c r="E38" s="402"/>
      <c r="F38" s="402"/>
      <c r="G38" s="402"/>
      <c r="H38" s="402"/>
      <c r="I38" s="30"/>
      <c r="J38" s="549" t="s">
        <v>626</v>
      </c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  <c r="AO38" s="549"/>
      <c r="AP38" s="549"/>
      <c r="AQ38" s="549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5"/>
      <c r="BH38" s="545"/>
      <c r="BI38" s="545"/>
      <c r="BJ38" s="545"/>
      <c r="BK38" s="545"/>
      <c r="BL38" s="545"/>
      <c r="BM38" s="545"/>
      <c r="BN38" s="545"/>
      <c r="BO38" s="545"/>
      <c r="BP38" s="545"/>
      <c r="BQ38" s="545"/>
      <c r="BR38" s="545"/>
      <c r="BS38" s="545"/>
      <c r="BT38" s="545"/>
      <c r="BU38" s="545"/>
      <c r="BV38" s="545"/>
      <c r="BW38" s="545"/>
      <c r="BX38" s="545"/>
      <c r="BY38" s="545"/>
      <c r="BZ38" s="545"/>
      <c r="CA38" s="545"/>
      <c r="CB38" s="545"/>
      <c r="CC38" s="545"/>
      <c r="CD38" s="545"/>
      <c r="CE38" s="545"/>
      <c r="CF38" s="545"/>
      <c r="CG38" s="545"/>
      <c r="CH38" s="545"/>
      <c r="CI38" s="545"/>
      <c r="CJ38" s="545"/>
      <c r="CK38" s="545"/>
      <c r="CL38" s="545"/>
      <c r="CM38" s="545"/>
      <c r="CN38" s="545"/>
      <c r="CO38" s="545"/>
      <c r="CP38" s="545"/>
      <c r="CQ38" s="545"/>
      <c r="CR38" s="545"/>
      <c r="CS38" s="545"/>
      <c r="CT38" s="545"/>
      <c r="CU38" s="545"/>
      <c r="CV38" s="545"/>
      <c r="CW38" s="545"/>
      <c r="CX38" s="545"/>
      <c r="CY38" s="545"/>
      <c r="CZ38" s="545"/>
      <c r="DA38" s="545"/>
      <c r="DB38" s="545"/>
      <c r="DC38" s="545"/>
      <c r="DD38" s="545"/>
      <c r="DE38" s="545"/>
      <c r="DF38" s="545"/>
      <c r="DG38" s="545"/>
      <c r="DH38" s="545"/>
      <c r="DI38" s="545"/>
      <c r="DJ38" s="545"/>
      <c r="DK38" s="545"/>
      <c r="DL38" s="545"/>
      <c r="DM38" s="545"/>
      <c r="DN38" s="545"/>
      <c r="DO38" s="545"/>
      <c r="DP38" s="545"/>
      <c r="DQ38" s="545"/>
      <c r="DR38" s="545"/>
      <c r="DS38" s="545"/>
      <c r="DT38" s="545"/>
      <c r="DU38" s="545"/>
      <c r="DV38" s="545"/>
      <c r="DW38" s="545"/>
      <c r="DX38" s="545"/>
      <c r="DY38" s="545"/>
      <c r="DZ38" s="545"/>
      <c r="EA38" s="545"/>
      <c r="EB38" s="545"/>
      <c r="EC38" s="545"/>
      <c r="ED38" s="545"/>
      <c r="EE38" s="545"/>
      <c r="EF38" s="545"/>
      <c r="EG38" s="545"/>
      <c r="EH38" s="545"/>
      <c r="EI38" s="545"/>
      <c r="EJ38" s="545"/>
      <c r="EK38" s="545"/>
      <c r="EL38" s="545"/>
      <c r="EM38" s="545"/>
      <c r="EN38" s="545"/>
      <c r="EO38" s="545"/>
      <c r="EP38" s="545"/>
      <c r="EQ38" s="545"/>
      <c r="ER38" s="545"/>
      <c r="ES38" s="545"/>
      <c r="ET38" s="545"/>
      <c r="EU38" s="545"/>
      <c r="EV38" s="545"/>
      <c r="EW38" s="545"/>
      <c r="EX38" s="545"/>
      <c r="EY38" s="545"/>
    </row>
    <row r="39" spans="1:155" s="24" customFormat="1" ht="15" hidden="1">
      <c r="A39" s="402" t="s">
        <v>942</v>
      </c>
      <c r="B39" s="402"/>
      <c r="C39" s="402"/>
      <c r="D39" s="402"/>
      <c r="E39" s="402"/>
      <c r="F39" s="402"/>
      <c r="G39" s="402"/>
      <c r="H39" s="402"/>
      <c r="I39" s="30"/>
      <c r="J39" s="549" t="s">
        <v>629</v>
      </c>
      <c r="K39" s="549"/>
      <c r="L39" s="549"/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44"/>
      <c r="AS39" s="544"/>
      <c r="AT39" s="544"/>
      <c r="AU39" s="544"/>
      <c r="AV39" s="544"/>
      <c r="AW39" s="544"/>
      <c r="AX39" s="544"/>
      <c r="AY39" s="544"/>
      <c r="AZ39" s="544"/>
      <c r="BA39" s="544"/>
      <c r="BB39" s="544"/>
      <c r="BC39" s="544"/>
      <c r="BD39" s="544"/>
      <c r="BE39" s="544"/>
      <c r="BF39" s="544"/>
      <c r="BG39" s="545"/>
      <c r="BH39" s="545"/>
      <c r="BI39" s="545"/>
      <c r="BJ39" s="545"/>
      <c r="BK39" s="545"/>
      <c r="BL39" s="545"/>
      <c r="BM39" s="545"/>
      <c r="BN39" s="545"/>
      <c r="BO39" s="545"/>
      <c r="BP39" s="545"/>
      <c r="BQ39" s="545"/>
      <c r="BR39" s="545"/>
      <c r="BS39" s="545"/>
      <c r="BT39" s="545"/>
      <c r="BU39" s="545"/>
      <c r="BV39" s="545"/>
      <c r="BW39" s="545"/>
      <c r="BX39" s="545"/>
      <c r="BY39" s="545"/>
      <c r="BZ39" s="545"/>
      <c r="CA39" s="545"/>
      <c r="CB39" s="545"/>
      <c r="CC39" s="545"/>
      <c r="CD39" s="545"/>
      <c r="CE39" s="545"/>
      <c r="CF39" s="545"/>
      <c r="CG39" s="545"/>
      <c r="CH39" s="545"/>
      <c r="CI39" s="545"/>
      <c r="CJ39" s="545"/>
      <c r="CK39" s="545"/>
      <c r="CL39" s="545"/>
      <c r="CM39" s="545"/>
      <c r="CN39" s="545"/>
      <c r="CO39" s="545"/>
      <c r="CP39" s="545"/>
      <c r="CQ39" s="545"/>
      <c r="CR39" s="545"/>
      <c r="CS39" s="545"/>
      <c r="CT39" s="545"/>
      <c r="CU39" s="545"/>
      <c r="CV39" s="545"/>
      <c r="CW39" s="545"/>
      <c r="CX39" s="545"/>
      <c r="CY39" s="545"/>
      <c r="CZ39" s="545"/>
      <c r="DA39" s="545"/>
      <c r="DB39" s="545"/>
      <c r="DC39" s="545"/>
      <c r="DD39" s="545"/>
      <c r="DE39" s="545"/>
      <c r="DF39" s="545"/>
      <c r="DG39" s="545"/>
      <c r="DH39" s="545"/>
      <c r="DI39" s="545"/>
      <c r="DJ39" s="545"/>
      <c r="DK39" s="545"/>
      <c r="DL39" s="545"/>
      <c r="DM39" s="545"/>
      <c r="DN39" s="545"/>
      <c r="DO39" s="545"/>
      <c r="DP39" s="545"/>
      <c r="DQ39" s="545"/>
      <c r="DR39" s="545"/>
      <c r="DS39" s="545"/>
      <c r="DT39" s="545"/>
      <c r="DU39" s="545"/>
      <c r="DV39" s="545"/>
      <c r="DW39" s="545"/>
      <c r="DX39" s="545"/>
      <c r="DY39" s="545"/>
      <c r="DZ39" s="545"/>
      <c r="EA39" s="545"/>
      <c r="EB39" s="545"/>
      <c r="EC39" s="545"/>
      <c r="ED39" s="545"/>
      <c r="EE39" s="545"/>
      <c r="EF39" s="545"/>
      <c r="EG39" s="545"/>
      <c r="EH39" s="545"/>
      <c r="EI39" s="545"/>
      <c r="EJ39" s="545"/>
      <c r="EK39" s="545"/>
      <c r="EL39" s="545"/>
      <c r="EM39" s="545"/>
      <c r="EN39" s="545"/>
      <c r="EO39" s="545"/>
      <c r="EP39" s="545"/>
      <c r="EQ39" s="545"/>
      <c r="ER39" s="545"/>
      <c r="ES39" s="545"/>
      <c r="ET39" s="545"/>
      <c r="EU39" s="545"/>
      <c r="EV39" s="545"/>
      <c r="EW39" s="545"/>
      <c r="EX39" s="545"/>
      <c r="EY39" s="545"/>
    </row>
    <row r="40" spans="1:155" s="24" customFormat="1" ht="4.5" customHeight="1" hidden="1">
      <c r="A40" s="402" t="s">
        <v>630</v>
      </c>
      <c r="B40" s="402"/>
      <c r="C40" s="402"/>
      <c r="D40" s="402"/>
      <c r="E40" s="402"/>
      <c r="F40" s="402"/>
      <c r="G40" s="402"/>
      <c r="H40" s="402"/>
      <c r="I40" s="30"/>
      <c r="J40" s="549" t="s">
        <v>813</v>
      </c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  <c r="AL40" s="549"/>
      <c r="AM40" s="549"/>
      <c r="AN40" s="549"/>
      <c r="AO40" s="549"/>
      <c r="AP40" s="549"/>
      <c r="AQ40" s="549"/>
      <c r="AR40" s="544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  <c r="BE40" s="544"/>
      <c r="BF40" s="544"/>
      <c r="BG40" s="545"/>
      <c r="BH40" s="545"/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5"/>
      <c r="BV40" s="545"/>
      <c r="BW40" s="545"/>
      <c r="BX40" s="545"/>
      <c r="BY40" s="545"/>
      <c r="BZ40" s="545"/>
      <c r="CA40" s="545"/>
      <c r="CB40" s="545"/>
      <c r="CC40" s="545"/>
      <c r="CD40" s="545"/>
      <c r="CE40" s="545"/>
      <c r="CF40" s="545"/>
      <c r="CG40" s="545"/>
      <c r="CH40" s="545"/>
      <c r="CI40" s="545"/>
      <c r="CJ40" s="545"/>
      <c r="CK40" s="545"/>
      <c r="CL40" s="545"/>
      <c r="CM40" s="545"/>
      <c r="CN40" s="545"/>
      <c r="CO40" s="545"/>
      <c r="CP40" s="545"/>
      <c r="CQ40" s="545"/>
      <c r="CR40" s="545"/>
      <c r="CS40" s="545"/>
      <c r="CT40" s="545"/>
      <c r="CU40" s="545"/>
      <c r="CV40" s="545"/>
      <c r="CW40" s="545"/>
      <c r="CX40" s="545"/>
      <c r="CY40" s="545"/>
      <c r="CZ40" s="545"/>
      <c r="DA40" s="545"/>
      <c r="DB40" s="545"/>
      <c r="DC40" s="545"/>
      <c r="DD40" s="545"/>
      <c r="DE40" s="545"/>
      <c r="DF40" s="545"/>
      <c r="DG40" s="545"/>
      <c r="DH40" s="545"/>
      <c r="DI40" s="545"/>
      <c r="DJ40" s="545"/>
      <c r="DK40" s="545"/>
      <c r="DL40" s="545"/>
      <c r="DM40" s="545"/>
      <c r="DN40" s="545"/>
      <c r="DO40" s="545"/>
      <c r="DP40" s="545"/>
      <c r="DQ40" s="545"/>
      <c r="DR40" s="545"/>
      <c r="DS40" s="545"/>
      <c r="DT40" s="545"/>
      <c r="DU40" s="545"/>
      <c r="DV40" s="545"/>
      <c r="DW40" s="545"/>
      <c r="DX40" s="545"/>
      <c r="DY40" s="545"/>
      <c r="DZ40" s="545"/>
      <c r="EA40" s="545"/>
      <c r="EB40" s="545"/>
      <c r="EC40" s="545"/>
      <c r="ED40" s="545"/>
      <c r="EE40" s="545"/>
      <c r="EF40" s="545"/>
      <c r="EG40" s="545"/>
      <c r="EH40" s="545"/>
      <c r="EI40" s="545"/>
      <c r="EJ40" s="545"/>
      <c r="EK40" s="545"/>
      <c r="EL40" s="545"/>
      <c r="EM40" s="545"/>
      <c r="EN40" s="545"/>
      <c r="EO40" s="545"/>
      <c r="EP40" s="545"/>
      <c r="EQ40" s="545"/>
      <c r="ER40" s="545"/>
      <c r="ES40" s="545"/>
      <c r="ET40" s="545"/>
      <c r="EU40" s="545"/>
      <c r="EV40" s="545"/>
      <c r="EW40" s="545"/>
      <c r="EX40" s="545"/>
      <c r="EY40" s="545"/>
    </row>
    <row r="41" spans="1:155" s="24" customFormat="1" ht="9" customHeight="1">
      <c r="A41" s="402" t="s">
        <v>813</v>
      </c>
      <c r="B41" s="402"/>
      <c r="C41" s="402"/>
      <c r="D41" s="402"/>
      <c r="E41" s="402"/>
      <c r="F41" s="402"/>
      <c r="G41" s="402"/>
      <c r="H41" s="402"/>
      <c r="I41" s="30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49"/>
      <c r="AM41" s="549"/>
      <c r="AN41" s="549"/>
      <c r="AO41" s="549"/>
      <c r="AP41" s="549"/>
      <c r="AQ41" s="549"/>
      <c r="AR41" s="544"/>
      <c r="AS41" s="544"/>
      <c r="AT41" s="544"/>
      <c r="AU41" s="544"/>
      <c r="AV41" s="544"/>
      <c r="AW41" s="544"/>
      <c r="AX41" s="544"/>
      <c r="AY41" s="544"/>
      <c r="AZ41" s="544"/>
      <c r="BA41" s="544"/>
      <c r="BB41" s="544"/>
      <c r="BC41" s="544"/>
      <c r="BD41" s="544"/>
      <c r="BE41" s="544"/>
      <c r="BF41" s="544"/>
      <c r="BG41" s="545"/>
      <c r="BH41" s="545"/>
      <c r="BI41" s="545"/>
      <c r="BJ41" s="545"/>
      <c r="BK41" s="545"/>
      <c r="BL41" s="545"/>
      <c r="BM41" s="545"/>
      <c r="BN41" s="545"/>
      <c r="BO41" s="545"/>
      <c r="BP41" s="545"/>
      <c r="BQ41" s="545"/>
      <c r="BR41" s="545"/>
      <c r="BS41" s="545"/>
      <c r="BT41" s="545"/>
      <c r="BU41" s="545"/>
      <c r="BV41" s="545"/>
      <c r="BW41" s="545"/>
      <c r="BX41" s="545"/>
      <c r="BY41" s="545"/>
      <c r="BZ41" s="545"/>
      <c r="CA41" s="545"/>
      <c r="CB41" s="545"/>
      <c r="CC41" s="545"/>
      <c r="CD41" s="545"/>
      <c r="CE41" s="545"/>
      <c r="CF41" s="545"/>
      <c r="CG41" s="545"/>
      <c r="CH41" s="545"/>
      <c r="CI41" s="545"/>
      <c r="CJ41" s="545"/>
      <c r="CK41" s="545"/>
      <c r="CL41" s="545"/>
      <c r="CM41" s="545"/>
      <c r="CN41" s="545"/>
      <c r="CO41" s="545"/>
      <c r="CP41" s="545"/>
      <c r="CQ41" s="545"/>
      <c r="CR41" s="545"/>
      <c r="CS41" s="545"/>
      <c r="CT41" s="545"/>
      <c r="CU41" s="545"/>
      <c r="CV41" s="545"/>
      <c r="CW41" s="545"/>
      <c r="CX41" s="545"/>
      <c r="CY41" s="545"/>
      <c r="CZ41" s="545"/>
      <c r="DA41" s="545"/>
      <c r="DB41" s="545"/>
      <c r="DC41" s="545"/>
      <c r="DD41" s="545"/>
      <c r="DE41" s="545"/>
      <c r="DF41" s="545"/>
      <c r="DG41" s="545"/>
      <c r="DH41" s="545"/>
      <c r="DI41" s="545"/>
      <c r="DJ41" s="545"/>
      <c r="DK41" s="545"/>
      <c r="DL41" s="545"/>
      <c r="DM41" s="545"/>
      <c r="DN41" s="545"/>
      <c r="DO41" s="545"/>
      <c r="DP41" s="545"/>
      <c r="DQ41" s="545"/>
      <c r="DR41" s="545"/>
      <c r="DS41" s="545"/>
      <c r="DT41" s="545"/>
      <c r="DU41" s="545"/>
      <c r="DV41" s="545"/>
      <c r="DW41" s="545"/>
      <c r="DX41" s="545"/>
      <c r="DY41" s="545"/>
      <c r="DZ41" s="545"/>
      <c r="EA41" s="545"/>
      <c r="EB41" s="545"/>
      <c r="EC41" s="545"/>
      <c r="ED41" s="545"/>
      <c r="EE41" s="545"/>
      <c r="EF41" s="545"/>
      <c r="EG41" s="545"/>
      <c r="EH41" s="545"/>
      <c r="EI41" s="545"/>
      <c r="EJ41" s="545"/>
      <c r="EK41" s="545"/>
      <c r="EL41" s="545"/>
      <c r="EM41" s="545"/>
      <c r="EN41" s="545"/>
      <c r="EO41" s="545"/>
      <c r="EP41" s="545"/>
      <c r="EQ41" s="545"/>
      <c r="ER41" s="545"/>
      <c r="ES41" s="545"/>
      <c r="ET41" s="545"/>
      <c r="EU41" s="545"/>
      <c r="EV41" s="545"/>
      <c r="EW41" s="545"/>
      <c r="EX41" s="545"/>
      <c r="EY41" s="545"/>
    </row>
    <row r="42" spans="1:155" s="24" customFormat="1" ht="15">
      <c r="A42" s="402" t="s">
        <v>215</v>
      </c>
      <c r="B42" s="402"/>
      <c r="C42" s="402"/>
      <c r="D42" s="402"/>
      <c r="E42" s="402"/>
      <c r="F42" s="402"/>
      <c r="G42" s="402"/>
      <c r="H42" s="402"/>
      <c r="I42" s="30"/>
      <c r="J42" s="549" t="s">
        <v>631</v>
      </c>
      <c r="K42" s="549"/>
      <c r="L42" s="549"/>
      <c r="M42" s="549"/>
      <c r="N42" s="549"/>
      <c r="O42" s="549"/>
      <c r="P42" s="549"/>
      <c r="Q42" s="549"/>
      <c r="R42" s="549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  <c r="AE42" s="549"/>
      <c r="AF42" s="549"/>
      <c r="AG42" s="549"/>
      <c r="AH42" s="549"/>
      <c r="AI42" s="549"/>
      <c r="AJ42" s="549"/>
      <c r="AK42" s="549"/>
      <c r="AL42" s="549"/>
      <c r="AM42" s="549"/>
      <c r="AN42" s="549"/>
      <c r="AO42" s="549"/>
      <c r="AP42" s="549"/>
      <c r="AQ42" s="549"/>
      <c r="AR42" s="544">
        <f>AR28</f>
        <v>0.43919</v>
      </c>
      <c r="AS42" s="544"/>
      <c r="AT42" s="544"/>
      <c r="AU42" s="544"/>
      <c r="AV42" s="544"/>
      <c r="AW42" s="544"/>
      <c r="AX42" s="544"/>
      <c r="AY42" s="544"/>
      <c r="AZ42" s="544"/>
      <c r="BA42" s="544"/>
      <c r="BB42" s="544"/>
      <c r="BC42" s="544"/>
      <c r="BD42" s="544"/>
      <c r="BE42" s="544"/>
      <c r="BF42" s="544"/>
      <c r="BG42" s="545">
        <v>0.7</v>
      </c>
      <c r="BH42" s="545"/>
      <c r="BI42" s="545"/>
      <c r="BJ42" s="545"/>
      <c r="BK42" s="545"/>
      <c r="BL42" s="545"/>
      <c r="BM42" s="545"/>
      <c r="BN42" s="545"/>
      <c r="BO42" s="545"/>
      <c r="BP42" s="545"/>
      <c r="BQ42" s="545"/>
      <c r="BR42" s="545"/>
      <c r="BS42" s="545"/>
      <c r="BT42" s="545"/>
      <c r="BU42" s="545"/>
      <c r="BV42" s="550">
        <f>BV34</f>
        <v>0.005775</v>
      </c>
      <c r="BW42" s="545"/>
      <c r="BX42" s="545"/>
      <c r="BY42" s="545"/>
      <c r="BZ42" s="545"/>
      <c r="CA42" s="545"/>
      <c r="CB42" s="545"/>
      <c r="CC42" s="545"/>
      <c r="CD42" s="545"/>
      <c r="CE42" s="545"/>
      <c r="CF42" s="545"/>
      <c r="CG42" s="545"/>
      <c r="CH42" s="545"/>
      <c r="CI42" s="545"/>
      <c r="CJ42" s="545"/>
      <c r="CK42" s="545"/>
      <c r="CL42" s="545"/>
      <c r="CM42" s="545"/>
      <c r="CN42" s="545"/>
      <c r="CO42" s="545"/>
      <c r="CP42" s="545"/>
      <c r="CQ42" s="545"/>
      <c r="CR42" s="545"/>
      <c r="CS42" s="545"/>
      <c r="CT42" s="545"/>
      <c r="CU42" s="545"/>
      <c r="CV42" s="545"/>
      <c r="CW42" s="545"/>
      <c r="CX42" s="545"/>
      <c r="CY42" s="545"/>
      <c r="CZ42" s="545"/>
      <c r="DA42" s="545"/>
      <c r="DB42" s="545"/>
      <c r="DC42" s="545"/>
      <c r="DD42" s="545"/>
      <c r="DE42" s="545"/>
      <c r="DF42" s="545"/>
      <c r="DG42" s="545"/>
      <c r="DH42" s="545"/>
      <c r="DI42" s="545"/>
      <c r="DJ42" s="545"/>
      <c r="DK42" s="545"/>
      <c r="DL42" s="421">
        <f>DL34</f>
        <v>2536.32225</v>
      </c>
      <c r="DM42" s="545"/>
      <c r="DN42" s="545"/>
      <c r="DO42" s="545"/>
      <c r="DP42" s="545"/>
      <c r="DQ42" s="545"/>
      <c r="DR42" s="545"/>
      <c r="DS42" s="545"/>
      <c r="DT42" s="545"/>
      <c r="DU42" s="545"/>
      <c r="DV42" s="545"/>
      <c r="DW42" s="545"/>
      <c r="DX42" s="545"/>
      <c r="DY42" s="545"/>
      <c r="DZ42" s="545"/>
      <c r="EA42" s="545"/>
      <c r="EB42" s="545"/>
      <c r="EC42" s="545"/>
      <c r="ED42" s="545"/>
      <c r="EE42" s="545"/>
      <c r="EF42" s="545"/>
      <c r="EG42" s="545"/>
      <c r="EH42" s="545"/>
      <c r="EI42" s="545"/>
      <c r="EJ42" s="545"/>
      <c r="EK42" s="545"/>
      <c r="EL42" s="545"/>
      <c r="EM42" s="545"/>
      <c r="EN42" s="545"/>
      <c r="EO42" s="545"/>
      <c r="EP42" s="545"/>
      <c r="EQ42" s="545"/>
      <c r="ER42" s="545"/>
      <c r="ES42" s="545"/>
      <c r="ET42" s="545"/>
      <c r="EU42" s="545"/>
      <c r="EV42" s="545"/>
      <c r="EW42" s="545"/>
      <c r="EX42" s="545"/>
      <c r="EY42" s="545"/>
    </row>
    <row r="44" ht="8.25" customHeight="1"/>
    <row r="45" ht="12" customHeight="1" hidden="1"/>
    <row r="46" spans="11:164" ht="18" customHeight="1">
      <c r="K46" s="551" t="s">
        <v>967</v>
      </c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551"/>
      <c r="BO46" s="551"/>
      <c r="BP46" s="551"/>
      <c r="BQ46" s="551"/>
      <c r="BR46" s="551"/>
      <c r="BS46" s="551"/>
      <c r="BT46" s="551"/>
      <c r="BU46" s="551"/>
      <c r="BV46" s="551"/>
      <c r="BW46" s="551"/>
      <c r="BX46" s="551"/>
      <c r="BY46" s="551"/>
      <c r="BZ46" s="551"/>
      <c r="CA46" s="551"/>
      <c r="CB46" s="551"/>
      <c r="CC46" s="551"/>
      <c r="CD46" s="551"/>
      <c r="CE46" s="551"/>
      <c r="CF46" s="551"/>
      <c r="CG46" s="551"/>
      <c r="CH46" s="551"/>
      <c r="CI46" s="551"/>
      <c r="CJ46" s="551"/>
      <c r="CK46" s="551"/>
      <c r="CL46" s="551"/>
      <c r="CM46" s="551"/>
      <c r="CN46" s="551"/>
      <c r="CO46" s="551"/>
      <c r="CP46" s="551"/>
      <c r="CQ46" s="551"/>
      <c r="CR46" s="551"/>
      <c r="CS46" s="551"/>
      <c r="CT46" s="551"/>
      <c r="CU46" s="551"/>
      <c r="CV46" s="551"/>
      <c r="CW46" s="551"/>
      <c r="CX46" s="551"/>
      <c r="CY46" s="551"/>
      <c r="CZ46" s="551"/>
      <c r="DA46" s="551"/>
      <c r="DB46" s="551"/>
      <c r="DC46" s="551"/>
      <c r="DD46" s="551"/>
      <c r="DE46" s="551"/>
      <c r="DF46" s="551"/>
      <c r="DG46" s="551"/>
      <c r="DH46" s="551"/>
      <c r="DI46" s="551"/>
      <c r="DJ46" s="551"/>
      <c r="DK46" s="551"/>
      <c r="DL46" s="551"/>
      <c r="DM46" s="551"/>
      <c r="DN46" s="551"/>
      <c r="DO46" s="551"/>
      <c r="DP46" s="551"/>
      <c r="DQ46" s="551"/>
      <c r="DR46" s="551"/>
      <c r="DS46" s="551"/>
      <c r="DT46" s="551"/>
      <c r="DU46" s="551"/>
      <c r="DV46" s="551"/>
      <c r="DW46" s="551"/>
      <c r="DX46" s="551"/>
      <c r="DY46" s="551"/>
      <c r="DZ46" s="551"/>
      <c r="EA46" s="551"/>
      <c r="EB46" s="551"/>
      <c r="EC46" s="551"/>
      <c r="ED46" s="551"/>
      <c r="EE46" s="551"/>
      <c r="EF46" s="551"/>
      <c r="EG46" s="551"/>
      <c r="EH46" s="551"/>
      <c r="EI46" s="551"/>
      <c r="EJ46" s="551"/>
      <c r="EK46" s="551"/>
      <c r="EL46" s="551"/>
      <c r="EM46" s="551"/>
      <c r="EN46" s="551"/>
      <c r="EO46" s="551"/>
      <c r="EP46" s="551"/>
      <c r="EQ46" s="551"/>
      <c r="ER46" s="551"/>
      <c r="ES46" s="551"/>
      <c r="ET46" s="551"/>
      <c r="EU46" s="551"/>
      <c r="EV46" s="551"/>
      <c r="EW46" s="551"/>
      <c r="EX46" s="551"/>
      <c r="EY46" s="551"/>
      <c r="EZ46" s="551"/>
      <c r="FA46" s="551"/>
      <c r="FB46" s="551"/>
      <c r="FC46" s="551"/>
      <c r="FD46" s="551"/>
      <c r="FE46" s="551"/>
      <c r="FF46" s="551"/>
      <c r="FG46" s="551"/>
      <c r="FH46" s="551"/>
    </row>
    <row r="48" spans="11:162" ht="15.75" customHeight="1">
      <c r="K48" s="551" t="s">
        <v>964</v>
      </c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/>
      <c r="BR48" s="551"/>
      <c r="BS48" s="551"/>
      <c r="BT48" s="551"/>
      <c r="BU48" s="551"/>
      <c r="BV48" s="551"/>
      <c r="BW48" s="551"/>
      <c r="BX48" s="551"/>
      <c r="BY48" s="551"/>
      <c r="BZ48" s="551"/>
      <c r="CA48" s="551"/>
      <c r="CB48" s="551"/>
      <c r="CC48" s="551"/>
      <c r="CD48" s="551"/>
      <c r="CE48" s="551"/>
      <c r="CF48" s="551"/>
      <c r="CG48" s="551"/>
      <c r="CH48" s="551"/>
      <c r="CI48" s="551"/>
      <c r="CJ48" s="551"/>
      <c r="CK48" s="551"/>
      <c r="CL48" s="551"/>
      <c r="CM48" s="551"/>
      <c r="CN48" s="551"/>
      <c r="CO48" s="551"/>
      <c r="CP48" s="551"/>
      <c r="CQ48" s="551"/>
      <c r="CR48" s="551"/>
      <c r="CS48" s="551"/>
      <c r="CT48" s="551"/>
      <c r="CU48" s="551"/>
      <c r="CV48" s="551"/>
      <c r="CW48" s="551"/>
      <c r="CX48" s="551"/>
      <c r="CY48" s="551"/>
      <c r="CZ48" s="551"/>
      <c r="DA48" s="551"/>
      <c r="DB48" s="551"/>
      <c r="DC48" s="551"/>
      <c r="DD48" s="551"/>
      <c r="DE48" s="551"/>
      <c r="DF48" s="551"/>
      <c r="DG48" s="551"/>
      <c r="DH48" s="551"/>
      <c r="DI48" s="551"/>
      <c r="DJ48" s="551"/>
      <c r="DK48" s="551"/>
      <c r="DL48" s="551"/>
      <c r="DM48" s="551"/>
      <c r="DN48" s="551"/>
      <c r="DO48" s="551"/>
      <c r="DP48" s="551"/>
      <c r="DQ48" s="551"/>
      <c r="DR48" s="551"/>
      <c r="DS48" s="551"/>
      <c r="DT48" s="551"/>
      <c r="DU48" s="551"/>
      <c r="DV48" s="551"/>
      <c r="DW48" s="551"/>
      <c r="DX48" s="551"/>
      <c r="DY48" s="551"/>
      <c r="DZ48" s="551"/>
      <c r="EA48" s="551"/>
      <c r="EB48" s="551"/>
      <c r="EC48" s="551"/>
      <c r="ED48" s="551"/>
      <c r="EE48" s="551"/>
      <c r="EF48" s="551"/>
      <c r="EG48" s="551"/>
      <c r="EH48" s="551"/>
      <c r="EI48" s="551"/>
      <c r="EJ48" s="551"/>
      <c r="EK48" s="551"/>
      <c r="EL48" s="551"/>
      <c r="EM48" s="551"/>
      <c r="EN48" s="551"/>
      <c r="EO48" s="551"/>
      <c r="EP48" s="551"/>
      <c r="EQ48" s="551"/>
      <c r="ER48" s="551"/>
      <c r="ES48" s="551"/>
      <c r="ET48" s="551"/>
      <c r="EU48" s="551"/>
      <c r="EV48" s="551"/>
      <c r="EW48" s="551"/>
      <c r="EX48" s="551"/>
      <c r="EY48" s="551"/>
      <c r="EZ48" s="551"/>
      <c r="FA48" s="551"/>
      <c r="FB48" s="551"/>
      <c r="FC48" s="551"/>
      <c r="FD48" s="551"/>
      <c r="FE48" s="551"/>
      <c r="FF48" s="551"/>
    </row>
    <row r="50" ht="6" customHeight="1"/>
    <row r="51" spans="10:41" ht="12" customHeight="1">
      <c r="J51" s="120" t="s">
        <v>848</v>
      </c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</row>
    <row r="52" spans="10:41" ht="12" customHeight="1">
      <c r="J52" s="120"/>
      <c r="K52" s="120"/>
      <c r="L52" s="120"/>
      <c r="M52" s="120"/>
      <c r="N52" s="120" t="s">
        <v>849</v>
      </c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</row>
  </sheetData>
  <sheetProtection/>
  <mergeCells count="341">
    <mergeCell ref="K46:FH46"/>
    <mergeCell ref="K48:FF48"/>
    <mergeCell ref="BV42:CI42"/>
    <mergeCell ref="CJ42:CW42"/>
    <mergeCell ref="CX42:DK42"/>
    <mergeCell ref="DL42:DY42"/>
    <mergeCell ref="DZ42:EL42"/>
    <mergeCell ref="EM42:EY42"/>
    <mergeCell ref="A42:H42"/>
    <mergeCell ref="J42:AQ42"/>
    <mergeCell ref="AR42:BF42"/>
    <mergeCell ref="BG42:BU42"/>
    <mergeCell ref="A41:H41"/>
    <mergeCell ref="J41:AQ41"/>
    <mergeCell ref="AR41:BF41"/>
    <mergeCell ref="BG41:BU41"/>
    <mergeCell ref="A40:H40"/>
    <mergeCell ref="J40:AQ40"/>
    <mergeCell ref="AR40:BF40"/>
    <mergeCell ref="BG40:BU40"/>
    <mergeCell ref="A39:H39"/>
    <mergeCell ref="J39:AQ39"/>
    <mergeCell ref="AR39:BF39"/>
    <mergeCell ref="BG39:BU39"/>
    <mergeCell ref="DZ41:EL41"/>
    <mergeCell ref="EM41:EY41"/>
    <mergeCell ref="BV40:CI40"/>
    <mergeCell ref="CJ40:CW40"/>
    <mergeCell ref="CX40:DK40"/>
    <mergeCell ref="DL40:DY40"/>
    <mergeCell ref="CX41:DK41"/>
    <mergeCell ref="DL41:DY41"/>
    <mergeCell ref="BV41:CI41"/>
    <mergeCell ref="CJ41:CW41"/>
    <mergeCell ref="DZ40:EL40"/>
    <mergeCell ref="EM40:EY40"/>
    <mergeCell ref="DZ39:EL39"/>
    <mergeCell ref="EM39:EY39"/>
    <mergeCell ref="CX39:DK39"/>
    <mergeCell ref="DL39:DY39"/>
    <mergeCell ref="AR37:BF37"/>
    <mergeCell ref="BG37:BU37"/>
    <mergeCell ref="BV39:CI39"/>
    <mergeCell ref="CJ39:CW39"/>
    <mergeCell ref="AR38:BF38"/>
    <mergeCell ref="BG38:BU38"/>
    <mergeCell ref="DZ37:EL37"/>
    <mergeCell ref="EM37:EY37"/>
    <mergeCell ref="A38:H38"/>
    <mergeCell ref="J38:AQ38"/>
    <mergeCell ref="BV37:CI37"/>
    <mergeCell ref="CJ37:CW37"/>
    <mergeCell ref="BV38:CI38"/>
    <mergeCell ref="CJ38:CW38"/>
    <mergeCell ref="A37:H37"/>
    <mergeCell ref="J37:AQ37"/>
    <mergeCell ref="BV35:CI35"/>
    <mergeCell ref="CJ35:CW35"/>
    <mergeCell ref="BV36:CI36"/>
    <mergeCell ref="CJ36:CW36"/>
    <mergeCell ref="A36:H36"/>
    <mergeCell ref="J36:AQ36"/>
    <mergeCell ref="AR36:BF36"/>
    <mergeCell ref="BG36:BU36"/>
    <mergeCell ref="A35:H35"/>
    <mergeCell ref="J35:AQ35"/>
    <mergeCell ref="CX38:DK38"/>
    <mergeCell ref="DL38:DY38"/>
    <mergeCell ref="CX37:DK37"/>
    <mergeCell ref="DL37:DY37"/>
    <mergeCell ref="DZ36:EL36"/>
    <mergeCell ref="EM36:EY36"/>
    <mergeCell ref="CX36:DK36"/>
    <mergeCell ref="DL36:DY36"/>
    <mergeCell ref="DZ38:EL38"/>
    <mergeCell ref="EM38:EY38"/>
    <mergeCell ref="DZ35:EL35"/>
    <mergeCell ref="EM35:EY35"/>
    <mergeCell ref="CX35:DK35"/>
    <mergeCell ref="DL35:DY35"/>
    <mergeCell ref="AR34:BF34"/>
    <mergeCell ref="BG34:BU34"/>
    <mergeCell ref="BV34:CI34"/>
    <mergeCell ref="CJ34:CW34"/>
    <mergeCell ref="CX34:DK34"/>
    <mergeCell ref="DL34:DY34"/>
    <mergeCell ref="A34:H34"/>
    <mergeCell ref="J34:AQ34"/>
    <mergeCell ref="AR35:BF35"/>
    <mergeCell ref="BG35:BU35"/>
    <mergeCell ref="DZ33:EL33"/>
    <mergeCell ref="EM33:EY33"/>
    <mergeCell ref="CX33:DK33"/>
    <mergeCell ref="DL33:DY33"/>
    <mergeCell ref="DZ34:EL34"/>
    <mergeCell ref="EM34:EY34"/>
    <mergeCell ref="A33:H33"/>
    <mergeCell ref="J33:AQ33"/>
    <mergeCell ref="AR33:BF33"/>
    <mergeCell ref="BG33:BU33"/>
    <mergeCell ref="BV33:CI33"/>
    <mergeCell ref="CJ33:CW33"/>
    <mergeCell ref="A32:H32"/>
    <mergeCell ref="J32:AQ32"/>
    <mergeCell ref="EM31:EY31"/>
    <mergeCell ref="DZ32:EL32"/>
    <mergeCell ref="EM32:EY32"/>
    <mergeCell ref="CX32:DK32"/>
    <mergeCell ref="DL32:DY32"/>
    <mergeCell ref="CX31:DK31"/>
    <mergeCell ref="DL31:DY31"/>
    <mergeCell ref="DZ31:EL31"/>
    <mergeCell ref="BV31:CI31"/>
    <mergeCell ref="CJ31:CW31"/>
    <mergeCell ref="A31:H31"/>
    <mergeCell ref="J31:AQ31"/>
    <mergeCell ref="AR31:BF31"/>
    <mergeCell ref="BG31:BU31"/>
    <mergeCell ref="DZ29:EL29"/>
    <mergeCell ref="CJ29:CW29"/>
    <mergeCell ref="EM29:EY29"/>
    <mergeCell ref="AR32:BF32"/>
    <mergeCell ref="BG32:BU32"/>
    <mergeCell ref="BG29:BU29"/>
    <mergeCell ref="CX29:DK29"/>
    <mergeCell ref="AR29:BF29"/>
    <mergeCell ref="BV32:CI32"/>
    <mergeCell ref="CJ32:CW32"/>
    <mergeCell ref="EM30:EY30"/>
    <mergeCell ref="BV30:CI30"/>
    <mergeCell ref="DZ30:EL30"/>
    <mergeCell ref="BV29:CI29"/>
    <mergeCell ref="AR30:BF30"/>
    <mergeCell ref="BG30:BU30"/>
    <mergeCell ref="DL30:DY30"/>
    <mergeCell ref="CJ30:CW30"/>
    <mergeCell ref="CX30:DK30"/>
    <mergeCell ref="DL29:DY29"/>
    <mergeCell ref="A28:H28"/>
    <mergeCell ref="J28:AQ28"/>
    <mergeCell ref="A29:H29"/>
    <mergeCell ref="J29:AQ29"/>
    <mergeCell ref="A30:H30"/>
    <mergeCell ref="J30:AQ30"/>
    <mergeCell ref="BV26:CI26"/>
    <mergeCell ref="AR28:BF28"/>
    <mergeCell ref="BG28:BU28"/>
    <mergeCell ref="BV28:CI28"/>
    <mergeCell ref="A27:EY27"/>
    <mergeCell ref="DZ28:EL28"/>
    <mergeCell ref="EM28:EY28"/>
    <mergeCell ref="CX28:DK28"/>
    <mergeCell ref="DL28:DY28"/>
    <mergeCell ref="CJ28:CW28"/>
    <mergeCell ref="EM25:EY25"/>
    <mergeCell ref="A26:H26"/>
    <mergeCell ref="J26:AQ26"/>
    <mergeCell ref="AR26:BF26"/>
    <mergeCell ref="DZ26:EL26"/>
    <mergeCell ref="EM26:EY26"/>
    <mergeCell ref="CJ26:CW26"/>
    <mergeCell ref="CX26:DK26"/>
    <mergeCell ref="DL26:DY26"/>
    <mergeCell ref="BG26:BU26"/>
    <mergeCell ref="EM24:EY24"/>
    <mergeCell ref="A25:H25"/>
    <mergeCell ref="J25:AQ25"/>
    <mergeCell ref="AR25:BF25"/>
    <mergeCell ref="BG25:BU25"/>
    <mergeCell ref="BV25:CI25"/>
    <mergeCell ref="CJ25:CW25"/>
    <mergeCell ref="CX25:DK25"/>
    <mergeCell ref="DL25:DY25"/>
    <mergeCell ref="DZ25:EL25"/>
    <mergeCell ref="EM23:EY23"/>
    <mergeCell ref="A24:H24"/>
    <mergeCell ref="J24:AQ24"/>
    <mergeCell ref="AR24:BF24"/>
    <mergeCell ref="BG24:BU24"/>
    <mergeCell ref="BV24:CI24"/>
    <mergeCell ref="CJ24:CW24"/>
    <mergeCell ref="CX24:DK24"/>
    <mergeCell ref="DL24:DY24"/>
    <mergeCell ref="DZ24:EL24"/>
    <mergeCell ref="EM22:EY22"/>
    <mergeCell ref="A23:H23"/>
    <mergeCell ref="J23:AQ23"/>
    <mergeCell ref="AR23:BF23"/>
    <mergeCell ref="BG23:BU23"/>
    <mergeCell ref="BV23:CI23"/>
    <mergeCell ref="CJ23:CW23"/>
    <mergeCell ref="CX23:DK23"/>
    <mergeCell ref="DL23:DY23"/>
    <mergeCell ref="DZ23:EL23"/>
    <mergeCell ref="EM21:EY21"/>
    <mergeCell ref="A22:H22"/>
    <mergeCell ref="J22:AQ22"/>
    <mergeCell ref="AR22:BF22"/>
    <mergeCell ref="BG22:BU22"/>
    <mergeCell ref="BV22:CI22"/>
    <mergeCell ref="CJ22:CW22"/>
    <mergeCell ref="CX22:DK22"/>
    <mergeCell ref="DL22:DY22"/>
    <mergeCell ref="DZ22:EL22"/>
    <mergeCell ref="EM20:EY20"/>
    <mergeCell ref="A21:H21"/>
    <mergeCell ref="J21:AQ21"/>
    <mergeCell ref="AR21:BF21"/>
    <mergeCell ref="BG21:BU21"/>
    <mergeCell ref="BV21:CI21"/>
    <mergeCell ref="CJ21:CW21"/>
    <mergeCell ref="CX21:DK21"/>
    <mergeCell ref="DL21:DY21"/>
    <mergeCell ref="DZ21:EL21"/>
    <mergeCell ref="EM19:EY19"/>
    <mergeCell ref="A20:H20"/>
    <mergeCell ref="J20:AQ20"/>
    <mergeCell ref="AR20:BF20"/>
    <mergeCell ref="BG20:BU20"/>
    <mergeCell ref="BV20:CI20"/>
    <mergeCell ref="CJ20:CW20"/>
    <mergeCell ref="CX20:DK20"/>
    <mergeCell ref="DL20:DY20"/>
    <mergeCell ref="DZ20:EL20"/>
    <mergeCell ref="EM18:EY18"/>
    <mergeCell ref="A19:H19"/>
    <mergeCell ref="J19:AQ19"/>
    <mergeCell ref="AR19:BF19"/>
    <mergeCell ref="BG19:BU19"/>
    <mergeCell ref="BV19:CI19"/>
    <mergeCell ref="CJ19:CW19"/>
    <mergeCell ref="CX19:DK19"/>
    <mergeCell ref="DL19:DY19"/>
    <mergeCell ref="DZ19:EL19"/>
    <mergeCell ref="EM17:EY17"/>
    <mergeCell ref="A18:H18"/>
    <mergeCell ref="J18:AQ18"/>
    <mergeCell ref="AR18:BF18"/>
    <mergeCell ref="BG18:BU18"/>
    <mergeCell ref="BV18:CI18"/>
    <mergeCell ref="CJ18:CW18"/>
    <mergeCell ref="CX18:DK18"/>
    <mergeCell ref="DL18:DY18"/>
    <mergeCell ref="DZ18:EL18"/>
    <mergeCell ref="EM16:EY16"/>
    <mergeCell ref="A17:H17"/>
    <mergeCell ref="J17:AQ17"/>
    <mergeCell ref="AR17:BF17"/>
    <mergeCell ref="BG17:BU17"/>
    <mergeCell ref="BV17:CI17"/>
    <mergeCell ref="CJ17:CW17"/>
    <mergeCell ref="CX17:DK17"/>
    <mergeCell ref="DL17:DY17"/>
    <mergeCell ref="DZ17:EL17"/>
    <mergeCell ref="EM15:EY15"/>
    <mergeCell ref="A16:H16"/>
    <mergeCell ref="J16:AQ16"/>
    <mergeCell ref="AR16:BF16"/>
    <mergeCell ref="BG16:BU16"/>
    <mergeCell ref="BV16:CI16"/>
    <mergeCell ref="CJ16:CW16"/>
    <mergeCell ref="CX16:DK16"/>
    <mergeCell ref="DL16:DY16"/>
    <mergeCell ref="DZ16:EL16"/>
    <mergeCell ref="EM14:EY14"/>
    <mergeCell ref="A15:H15"/>
    <mergeCell ref="J15:AQ15"/>
    <mergeCell ref="AR15:BF15"/>
    <mergeCell ref="BG15:BU15"/>
    <mergeCell ref="BV15:CI15"/>
    <mergeCell ref="CJ15:CW15"/>
    <mergeCell ref="CX15:DK15"/>
    <mergeCell ref="DL15:DY15"/>
    <mergeCell ref="DZ15:EL15"/>
    <mergeCell ref="EM13:EY13"/>
    <mergeCell ref="CX12:DK12"/>
    <mergeCell ref="A14:H14"/>
    <mergeCell ref="J14:AQ14"/>
    <mergeCell ref="AR14:BF14"/>
    <mergeCell ref="BG14:BU14"/>
    <mergeCell ref="BV14:CI14"/>
    <mergeCell ref="CJ14:CW14"/>
    <mergeCell ref="CX14:DK14"/>
    <mergeCell ref="DZ14:EL14"/>
    <mergeCell ref="DL14:DY14"/>
    <mergeCell ref="A12:H12"/>
    <mergeCell ref="J12:AQ12"/>
    <mergeCell ref="AR12:BF12"/>
    <mergeCell ref="BG12:BU12"/>
    <mergeCell ref="A13:H13"/>
    <mergeCell ref="J13:AQ13"/>
    <mergeCell ref="AR13:BF13"/>
    <mergeCell ref="BG13:BU13"/>
    <mergeCell ref="BV13:CI13"/>
    <mergeCell ref="EM11:EY11"/>
    <mergeCell ref="DL12:DY12"/>
    <mergeCell ref="DZ12:EL12"/>
    <mergeCell ref="EM9:EY9"/>
    <mergeCell ref="EM12:EY12"/>
    <mergeCell ref="DL11:DY11"/>
    <mergeCell ref="DZ11:EL11"/>
    <mergeCell ref="J11:AQ11"/>
    <mergeCell ref="DZ9:EL9"/>
    <mergeCell ref="DL13:DY13"/>
    <mergeCell ref="DZ13:EL13"/>
    <mergeCell ref="CJ13:CW13"/>
    <mergeCell ref="CX13:DK13"/>
    <mergeCell ref="BV12:CI12"/>
    <mergeCell ref="CJ12:CW12"/>
    <mergeCell ref="CJ11:CW11"/>
    <mergeCell ref="CX11:DK11"/>
    <mergeCell ref="AR11:BF11"/>
    <mergeCell ref="BG11:BU11"/>
    <mergeCell ref="BV11:CI11"/>
    <mergeCell ref="A9:H9"/>
    <mergeCell ref="I9:AQ9"/>
    <mergeCell ref="AR9:BF9"/>
    <mergeCell ref="BG9:BU9"/>
    <mergeCell ref="BV9:CI9"/>
    <mergeCell ref="A10:EY10"/>
    <mergeCell ref="A11:H11"/>
    <mergeCell ref="BV6:CI7"/>
    <mergeCell ref="CJ6:DK6"/>
    <mergeCell ref="DL6:DY8"/>
    <mergeCell ref="CX9:DK9"/>
    <mergeCell ref="DL9:DY9"/>
    <mergeCell ref="BV8:CI8"/>
    <mergeCell ref="CJ8:CW8"/>
    <mergeCell ref="CX8:DK8"/>
    <mergeCell ref="CX7:DK7"/>
    <mergeCell ref="CJ9:CW9"/>
    <mergeCell ref="A3:EY3"/>
    <mergeCell ref="A5:H8"/>
    <mergeCell ref="I5:AQ8"/>
    <mergeCell ref="AR5:BF8"/>
    <mergeCell ref="BG5:BU8"/>
    <mergeCell ref="BV5:DK5"/>
    <mergeCell ref="DL5:EY5"/>
    <mergeCell ref="DZ6:EL8"/>
    <mergeCell ref="EM6:EY8"/>
    <mergeCell ref="CJ7:CW7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Y31"/>
  <sheetViews>
    <sheetView zoomScalePageLayoutView="0" workbookViewId="0" topLeftCell="A1">
      <selection activeCell="BH12" sqref="BH12:BW12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633</v>
      </c>
    </row>
    <row r="2" s="20" customFormat="1" ht="12.75" customHeight="1">
      <c r="EY2" s="21"/>
    </row>
    <row r="3" spans="1:155" ht="18.75">
      <c r="A3" s="347" t="s">
        <v>515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</row>
    <row r="4" spans="1:155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</row>
    <row r="5" spans="1:155" s="26" customFormat="1" ht="15">
      <c r="A5" s="348" t="s">
        <v>212</v>
      </c>
      <c r="B5" s="349"/>
      <c r="C5" s="349"/>
      <c r="D5" s="349"/>
      <c r="E5" s="349"/>
      <c r="F5" s="349"/>
      <c r="G5" s="350"/>
      <c r="H5" s="348" t="s">
        <v>634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57" t="s">
        <v>985</v>
      </c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/>
      <c r="DC5" s="357"/>
      <c r="DD5" s="357" t="s">
        <v>986</v>
      </c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7"/>
    </row>
    <row r="6" spans="1:155" s="26" customFormat="1" ht="45" customHeight="1">
      <c r="A6" s="351"/>
      <c r="B6" s="352"/>
      <c r="C6" s="352"/>
      <c r="D6" s="352"/>
      <c r="E6" s="352"/>
      <c r="F6" s="352"/>
      <c r="G6" s="353"/>
      <c r="H6" s="351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44" t="s">
        <v>635</v>
      </c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 t="s">
        <v>636</v>
      </c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 t="s">
        <v>637</v>
      </c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 t="s">
        <v>635</v>
      </c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 t="s">
        <v>636</v>
      </c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 t="s">
        <v>637</v>
      </c>
      <c r="EK6" s="344"/>
      <c r="EL6" s="344"/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EX6" s="344"/>
      <c r="EY6" s="344"/>
    </row>
    <row r="7" spans="1:155" ht="18">
      <c r="A7" s="553"/>
      <c r="B7" s="553"/>
      <c r="C7" s="553"/>
      <c r="D7" s="553"/>
      <c r="E7" s="553"/>
      <c r="F7" s="553"/>
      <c r="G7" s="553"/>
      <c r="H7" s="554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325" t="s">
        <v>638</v>
      </c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 t="s">
        <v>639</v>
      </c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 t="s">
        <v>71</v>
      </c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/>
      <c r="DB7" s="325"/>
      <c r="DC7" s="325"/>
      <c r="DD7" s="325" t="s">
        <v>638</v>
      </c>
      <c r="DE7" s="325"/>
      <c r="DF7" s="325"/>
      <c r="DG7" s="325"/>
      <c r="DH7" s="325"/>
      <c r="DI7" s="325"/>
      <c r="DJ7" s="325"/>
      <c r="DK7" s="325"/>
      <c r="DL7" s="325"/>
      <c r="DM7" s="325"/>
      <c r="DN7" s="325"/>
      <c r="DO7" s="325"/>
      <c r="DP7" s="325"/>
      <c r="DQ7" s="325"/>
      <c r="DR7" s="325"/>
      <c r="DS7" s="325"/>
      <c r="DT7" s="325" t="s">
        <v>639</v>
      </c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 t="s">
        <v>71</v>
      </c>
      <c r="EK7" s="325"/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</row>
    <row r="8" spans="1:155" ht="15">
      <c r="A8" s="292">
        <v>1</v>
      </c>
      <c r="B8" s="292"/>
      <c r="C8" s="292"/>
      <c r="D8" s="292"/>
      <c r="E8" s="292"/>
      <c r="F8" s="292"/>
      <c r="G8" s="292"/>
      <c r="H8" s="308">
        <v>2</v>
      </c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25">
        <v>3</v>
      </c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>
        <v>4</v>
      </c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>
        <v>5</v>
      </c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>
        <v>6</v>
      </c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>
        <v>7</v>
      </c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>
        <v>8</v>
      </c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</row>
    <row r="9" spans="1:155" ht="15">
      <c r="A9" s="303" t="s">
        <v>823</v>
      </c>
      <c r="B9" s="303"/>
      <c r="C9" s="303"/>
      <c r="D9" s="303"/>
      <c r="E9" s="303"/>
      <c r="F9" s="303"/>
      <c r="G9" s="303"/>
      <c r="H9" s="18"/>
      <c r="I9" s="304" t="s">
        <v>640</v>
      </c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326"/>
      <c r="DX9" s="326"/>
      <c r="DY9" s="326"/>
      <c r="DZ9" s="326"/>
      <c r="EA9" s="326"/>
      <c r="EB9" s="326"/>
      <c r="EC9" s="326"/>
      <c r="ED9" s="326"/>
      <c r="EE9" s="326"/>
      <c r="EF9" s="326"/>
      <c r="EG9" s="326"/>
      <c r="EH9" s="326"/>
      <c r="EI9" s="326"/>
      <c r="EJ9" s="326"/>
      <c r="EK9" s="326"/>
      <c r="EL9" s="326"/>
      <c r="EM9" s="326"/>
      <c r="EN9" s="326"/>
      <c r="EO9" s="326"/>
      <c r="EP9" s="326"/>
      <c r="EQ9" s="326"/>
      <c r="ER9" s="326"/>
      <c r="ES9" s="326"/>
      <c r="ET9" s="326"/>
      <c r="EU9" s="326"/>
      <c r="EV9" s="326"/>
      <c r="EW9" s="326"/>
      <c r="EX9" s="326"/>
      <c r="EY9" s="326"/>
    </row>
    <row r="10" spans="1:155" ht="15">
      <c r="A10" s="303" t="s">
        <v>780</v>
      </c>
      <c r="B10" s="303"/>
      <c r="C10" s="303"/>
      <c r="D10" s="303"/>
      <c r="E10" s="303"/>
      <c r="F10" s="303"/>
      <c r="G10" s="303"/>
      <c r="H10" s="18"/>
      <c r="I10" s="367" t="s">
        <v>641</v>
      </c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</row>
    <row r="11" spans="1:155" ht="15">
      <c r="A11" s="303" t="s">
        <v>788</v>
      </c>
      <c r="B11" s="303"/>
      <c r="C11" s="303"/>
      <c r="D11" s="303"/>
      <c r="E11" s="303"/>
      <c r="F11" s="303"/>
      <c r="G11" s="303"/>
      <c r="H11" s="18"/>
      <c r="I11" s="367" t="s">
        <v>642</v>
      </c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26">
        <v>7114</v>
      </c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558">
        <v>0.033</v>
      </c>
      <c r="BY11" s="558"/>
      <c r="BZ11" s="558"/>
      <c r="CA11" s="558"/>
      <c r="CB11" s="558"/>
      <c r="CC11" s="558"/>
      <c r="CD11" s="558"/>
      <c r="CE11" s="558"/>
      <c r="CF11" s="558"/>
      <c r="CG11" s="558"/>
      <c r="CH11" s="558"/>
      <c r="CI11" s="558"/>
      <c r="CJ11" s="558"/>
      <c r="CK11" s="558"/>
      <c r="CL11" s="558"/>
      <c r="CM11" s="558"/>
      <c r="CN11" s="556">
        <f>BH11*BX11</f>
        <v>234.762</v>
      </c>
      <c r="CO11" s="556"/>
      <c r="CP11" s="556"/>
      <c r="CQ11" s="556"/>
      <c r="CR11" s="556"/>
      <c r="CS11" s="556"/>
      <c r="CT11" s="556"/>
      <c r="CU11" s="556"/>
      <c r="CV11" s="556"/>
      <c r="CW11" s="556"/>
      <c r="CX11" s="556"/>
      <c r="CY11" s="556"/>
      <c r="CZ11" s="556"/>
      <c r="DA11" s="556"/>
      <c r="DB11" s="556"/>
      <c r="DC11" s="556"/>
      <c r="DD11" s="552">
        <f>'с2'!U16</f>
        <v>7245</v>
      </c>
      <c r="DE11" s="552"/>
      <c r="DF11" s="552"/>
      <c r="DG11" s="552"/>
      <c r="DH11" s="552"/>
      <c r="DI11" s="552"/>
      <c r="DJ11" s="552"/>
      <c r="DK11" s="552"/>
      <c r="DL11" s="552"/>
      <c r="DM11" s="552"/>
      <c r="DN11" s="552"/>
      <c r="DO11" s="552"/>
      <c r="DP11" s="552"/>
      <c r="DQ11" s="552"/>
      <c r="DR11" s="552"/>
      <c r="DS11" s="552"/>
      <c r="DT11" s="557">
        <f>BX11*1.08</f>
        <v>0.035640000000000005</v>
      </c>
      <c r="DU11" s="557"/>
      <c r="DV11" s="557"/>
      <c r="DW11" s="557"/>
      <c r="DX11" s="557"/>
      <c r="DY11" s="557"/>
      <c r="DZ11" s="557"/>
      <c r="EA11" s="557"/>
      <c r="EB11" s="557"/>
      <c r="EC11" s="557"/>
      <c r="ED11" s="557"/>
      <c r="EE11" s="557"/>
      <c r="EF11" s="557"/>
      <c r="EG11" s="557"/>
      <c r="EH11" s="557"/>
      <c r="EI11" s="557"/>
      <c r="EJ11" s="556">
        <f>DD11*DT11</f>
        <v>258.21180000000004</v>
      </c>
      <c r="EK11" s="556"/>
      <c r="EL11" s="556"/>
      <c r="EM11" s="556"/>
      <c r="EN11" s="556"/>
      <c r="EO11" s="556"/>
      <c r="EP11" s="556"/>
      <c r="EQ11" s="556"/>
      <c r="ER11" s="556"/>
      <c r="ES11" s="556"/>
      <c r="ET11" s="556"/>
      <c r="EU11" s="556"/>
      <c r="EV11" s="556"/>
      <c r="EW11" s="556"/>
      <c r="EX11" s="556"/>
      <c r="EY11" s="556"/>
    </row>
    <row r="12" spans="1:155" ht="15">
      <c r="A12" s="303" t="s">
        <v>236</v>
      </c>
      <c r="B12" s="303"/>
      <c r="C12" s="303"/>
      <c r="D12" s="303"/>
      <c r="E12" s="303"/>
      <c r="F12" s="303"/>
      <c r="G12" s="303"/>
      <c r="H12" s="18"/>
      <c r="I12" s="367" t="s">
        <v>643</v>
      </c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</row>
    <row r="13" spans="1:155" ht="15">
      <c r="A13" s="303" t="s">
        <v>238</v>
      </c>
      <c r="B13" s="303"/>
      <c r="C13" s="303"/>
      <c r="D13" s="303"/>
      <c r="E13" s="303"/>
      <c r="F13" s="303"/>
      <c r="G13" s="303"/>
      <c r="H13" s="18"/>
      <c r="I13" s="367" t="s">
        <v>644</v>
      </c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</row>
    <row r="14" spans="1:155" ht="15">
      <c r="A14" s="303" t="s">
        <v>868</v>
      </c>
      <c r="B14" s="303"/>
      <c r="C14" s="303"/>
      <c r="D14" s="303"/>
      <c r="E14" s="303"/>
      <c r="F14" s="303"/>
      <c r="G14" s="303"/>
      <c r="H14" s="18"/>
      <c r="I14" s="304" t="s">
        <v>272</v>
      </c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/>
      <c r="DO14" s="326"/>
      <c r="DP14" s="326"/>
      <c r="DQ14" s="326"/>
      <c r="DR14" s="326"/>
      <c r="DS14" s="326"/>
      <c r="DT14" s="326"/>
      <c r="DU14" s="326"/>
      <c r="DV14" s="326"/>
      <c r="DW14" s="326"/>
      <c r="DX14" s="326"/>
      <c r="DY14" s="326"/>
      <c r="DZ14" s="326"/>
      <c r="EA14" s="326"/>
      <c r="EB14" s="326"/>
      <c r="EC14" s="326"/>
      <c r="ED14" s="326"/>
      <c r="EE14" s="326"/>
      <c r="EF14" s="326"/>
      <c r="EG14" s="326"/>
      <c r="EH14" s="326"/>
      <c r="EI14" s="326"/>
      <c r="EJ14" s="326"/>
      <c r="EK14" s="326"/>
      <c r="EL14" s="326"/>
      <c r="EM14" s="326"/>
      <c r="EN14" s="326"/>
      <c r="EO14" s="326"/>
      <c r="EP14" s="326"/>
      <c r="EQ14" s="326"/>
      <c r="ER14" s="326"/>
      <c r="ES14" s="326"/>
      <c r="ET14" s="326"/>
      <c r="EU14" s="326"/>
      <c r="EV14" s="326"/>
      <c r="EW14" s="326"/>
      <c r="EX14" s="326"/>
      <c r="EY14" s="326"/>
    </row>
    <row r="15" ht="15"/>
    <row r="16" ht="15">
      <c r="D16" s="22" t="s">
        <v>772</v>
      </c>
    </row>
    <row r="17" spans="4:155" s="24" customFormat="1" ht="43.5" customHeight="1">
      <c r="D17" s="388" t="s">
        <v>912</v>
      </c>
      <c r="E17" s="388"/>
      <c r="F17" s="388"/>
      <c r="G17" s="389" t="s">
        <v>645</v>
      </c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  <c r="DL17" s="389"/>
      <c r="DM17" s="389"/>
      <c r="DN17" s="389"/>
      <c r="DO17" s="389"/>
      <c r="DP17" s="389"/>
      <c r="DQ17" s="389"/>
      <c r="DR17" s="389"/>
      <c r="DS17" s="389"/>
      <c r="DT17" s="389"/>
      <c r="DU17" s="389"/>
      <c r="DV17" s="389"/>
      <c r="DW17" s="389"/>
      <c r="DX17" s="389"/>
      <c r="DY17" s="389"/>
      <c r="DZ17" s="389"/>
      <c r="EA17" s="389"/>
      <c r="EB17" s="389"/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89"/>
      <c r="EN17" s="389"/>
      <c r="EO17" s="389"/>
      <c r="EP17" s="389"/>
      <c r="EQ17" s="389"/>
      <c r="ER17" s="389"/>
      <c r="ES17" s="389"/>
      <c r="ET17" s="389"/>
      <c r="EU17" s="389"/>
      <c r="EV17" s="389"/>
      <c r="EW17" s="389"/>
      <c r="EX17" s="389"/>
      <c r="EY17" s="389"/>
    </row>
    <row r="18" spans="4:155" s="24" customFormat="1" ht="43.5" customHeight="1">
      <c r="D18" s="388" t="s">
        <v>914</v>
      </c>
      <c r="E18" s="388"/>
      <c r="F18" s="388"/>
      <c r="G18" s="389" t="s">
        <v>646</v>
      </c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89"/>
      <c r="DG18" s="389"/>
      <c r="DH18" s="389"/>
      <c r="DI18" s="389"/>
      <c r="DJ18" s="389"/>
      <c r="DK18" s="389"/>
      <c r="DL18" s="389"/>
      <c r="DM18" s="389"/>
      <c r="DN18" s="389"/>
      <c r="DO18" s="389"/>
      <c r="DP18" s="389"/>
      <c r="DQ18" s="389"/>
      <c r="DR18" s="389"/>
      <c r="DS18" s="389"/>
      <c r="DT18" s="389"/>
      <c r="DU18" s="389"/>
      <c r="DV18" s="389"/>
      <c r="DW18" s="389"/>
      <c r="DX18" s="389"/>
      <c r="DY18" s="389"/>
      <c r="DZ18" s="389"/>
      <c r="EA18" s="389"/>
      <c r="EB18" s="389"/>
      <c r="EC18" s="389"/>
      <c r="ED18" s="389"/>
      <c r="EE18" s="389"/>
      <c r="EF18" s="389"/>
      <c r="EG18" s="389"/>
      <c r="EH18" s="389"/>
      <c r="EI18" s="389"/>
      <c r="EJ18" s="389"/>
      <c r="EK18" s="389"/>
      <c r="EL18" s="389"/>
      <c r="EM18" s="389"/>
      <c r="EN18" s="389"/>
      <c r="EO18" s="389"/>
      <c r="EP18" s="389"/>
      <c r="EQ18" s="389"/>
      <c r="ER18" s="389"/>
      <c r="ES18" s="389"/>
      <c r="ET18" s="389"/>
      <c r="EU18" s="389"/>
      <c r="EV18" s="389"/>
      <c r="EW18" s="389"/>
      <c r="EX18" s="389"/>
      <c r="EY18" s="389"/>
    </row>
    <row r="19" spans="4:7" s="24" customFormat="1" ht="15" customHeight="1">
      <c r="D19" s="388" t="s">
        <v>916</v>
      </c>
      <c r="E19" s="388"/>
      <c r="F19" s="388"/>
      <c r="G19" s="24" t="s">
        <v>647</v>
      </c>
    </row>
    <row r="20" spans="4:7" s="24" customFormat="1" ht="15" customHeight="1">
      <c r="D20" s="388" t="s">
        <v>918</v>
      </c>
      <c r="E20" s="388"/>
      <c r="F20" s="388"/>
      <c r="G20" s="24" t="s">
        <v>648</v>
      </c>
    </row>
    <row r="23" ht="18.75" customHeight="1">
      <c r="T23" s="239" t="s">
        <v>965</v>
      </c>
    </row>
    <row r="26" ht="17.25" customHeight="1">
      <c r="T26" s="239" t="s">
        <v>966</v>
      </c>
    </row>
    <row r="28" spans="35:39" ht="12" customHeight="1">
      <c r="AI28" s="120"/>
      <c r="AJ28" s="120"/>
      <c r="AK28" s="120"/>
      <c r="AL28" s="120"/>
      <c r="AM28" s="120"/>
    </row>
    <row r="29" spans="35:39" ht="12" customHeight="1">
      <c r="AI29" s="120"/>
      <c r="AJ29" s="120"/>
      <c r="AK29" s="120"/>
      <c r="AL29" s="120"/>
      <c r="AM29" s="120"/>
    </row>
    <row r="30" spans="8:34" ht="12" customHeight="1">
      <c r="H30" s="120" t="s">
        <v>460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</row>
    <row r="31" spans="8:34" ht="12" customHeight="1">
      <c r="H31" s="120"/>
      <c r="I31" s="120"/>
      <c r="J31" s="120"/>
      <c r="K31" s="120"/>
      <c r="L31" s="120" t="s">
        <v>0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</row>
  </sheetData>
  <sheetProtection/>
  <mergeCells count="81">
    <mergeCell ref="D17:F17"/>
    <mergeCell ref="G17:EY17"/>
    <mergeCell ref="D19:F19"/>
    <mergeCell ref="D20:F20"/>
    <mergeCell ref="D18:F18"/>
    <mergeCell ref="G18:EY18"/>
    <mergeCell ref="A13:G13"/>
    <mergeCell ref="I13:BG13"/>
    <mergeCell ref="BH13:BW13"/>
    <mergeCell ref="BX13:CM13"/>
    <mergeCell ref="A14:G14"/>
    <mergeCell ref="I14:BG14"/>
    <mergeCell ref="BH14:BW14"/>
    <mergeCell ref="BX14:CM14"/>
    <mergeCell ref="DT14:EI14"/>
    <mergeCell ref="EJ14:EY14"/>
    <mergeCell ref="CN13:DC13"/>
    <mergeCell ref="DD13:DS13"/>
    <mergeCell ref="CN14:DC14"/>
    <mergeCell ref="DD14:DS14"/>
    <mergeCell ref="DT13:EI13"/>
    <mergeCell ref="EJ13:EY13"/>
    <mergeCell ref="EJ11:EY11"/>
    <mergeCell ref="A12:G12"/>
    <mergeCell ref="I12:BG12"/>
    <mergeCell ref="DT12:EI12"/>
    <mergeCell ref="EJ12:EY12"/>
    <mergeCell ref="CN12:DC12"/>
    <mergeCell ref="DD12:DS12"/>
    <mergeCell ref="BH12:BW12"/>
    <mergeCell ref="DT11:EI11"/>
    <mergeCell ref="BX11:CM11"/>
    <mergeCell ref="A10:G10"/>
    <mergeCell ref="BX12:CM12"/>
    <mergeCell ref="BH11:BW11"/>
    <mergeCell ref="CN11:DC11"/>
    <mergeCell ref="A9:G9"/>
    <mergeCell ref="I9:BG9"/>
    <mergeCell ref="CN9:DC9"/>
    <mergeCell ref="BH9:BW9"/>
    <mergeCell ref="DD11:DS11"/>
    <mergeCell ref="A11:G11"/>
    <mergeCell ref="I11:BG11"/>
    <mergeCell ref="A7:G7"/>
    <mergeCell ref="H7:BG7"/>
    <mergeCell ref="A8:G8"/>
    <mergeCell ref="H8:BG8"/>
    <mergeCell ref="I10:BG10"/>
    <mergeCell ref="BH10:BW10"/>
    <mergeCell ref="BX10:CM10"/>
    <mergeCell ref="BH7:BW7"/>
    <mergeCell ref="BH8:BW8"/>
    <mergeCell ref="BX8:CM8"/>
    <mergeCell ref="DT10:EI10"/>
    <mergeCell ref="CN8:DC8"/>
    <mergeCell ref="CN7:DC7"/>
    <mergeCell ref="BX9:CM9"/>
    <mergeCell ref="CN10:DC10"/>
    <mergeCell ref="EJ10:EY10"/>
    <mergeCell ref="DD10:DS10"/>
    <mergeCell ref="EJ8:EY8"/>
    <mergeCell ref="DD8:DS8"/>
    <mergeCell ref="DT9:EI9"/>
    <mergeCell ref="EJ9:EY9"/>
    <mergeCell ref="DD9:DS9"/>
    <mergeCell ref="EJ6:EY6"/>
    <mergeCell ref="EJ7:EY7"/>
    <mergeCell ref="DT8:EI8"/>
    <mergeCell ref="A3:EY3"/>
    <mergeCell ref="A5:G6"/>
    <mergeCell ref="H5:BG6"/>
    <mergeCell ref="BH5:DC5"/>
    <mergeCell ref="DD5:EY5"/>
    <mergeCell ref="BH6:BW6"/>
    <mergeCell ref="DD7:DS7"/>
    <mergeCell ref="DT6:EI6"/>
    <mergeCell ref="BX6:CM6"/>
    <mergeCell ref="CN6:DC6"/>
    <mergeCell ref="BX7:CM7"/>
    <mergeCell ref="DT7:EI7"/>
    <mergeCell ref="DD6:DS6"/>
  </mergeCells>
  <printOptions/>
  <pageMargins left="0.31496062992125984" right="0.11811023622047245" top="0.5511811023622047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2019-04-10T11:00:46Z</cp:lastPrinted>
  <dcterms:created xsi:type="dcterms:W3CDTF">2006-09-28T05:33:49Z</dcterms:created>
  <dcterms:modified xsi:type="dcterms:W3CDTF">2020-09-07T07:24:34Z</dcterms:modified>
  <cp:category/>
  <cp:version/>
  <cp:contentType/>
  <cp:contentStatus/>
</cp:coreProperties>
</file>